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98\Desktop\2021\"/>
    </mc:Choice>
  </mc:AlternateContent>
  <bookViews>
    <workbookView xWindow="0" yWindow="0" windowWidth="28800" windowHeight="12330" tabRatio="675"/>
  </bookViews>
  <sheets>
    <sheet name="списък предлагани услуги" sheetId="81" r:id="rId1"/>
    <sheet name="изкопаване,заравяне,оформ гроб" sheetId="1" r:id="rId2"/>
    <sheet name="изкопаване на бетонни плочи" sheetId="42" r:id="rId3"/>
    <sheet name="изкопаване на нестан.гроб" sheetId="37" r:id="rId4"/>
    <sheet name="урнополагане" sheetId="41" r:id="rId5"/>
    <sheet name="изкопаване бебешки гроб" sheetId="39" r:id="rId6"/>
    <sheet name="изкопаване детски гроб" sheetId="40" r:id="rId7"/>
    <sheet name="ексхумация" sheetId="43" r:id="rId8"/>
    <sheet name="преместване на кости" sheetId="28" r:id="rId9"/>
    <sheet name="вадене и полагане на кости" sheetId="44" r:id="rId10"/>
    <sheet name="превоз покойник еднократно" sheetId="4" r:id="rId11"/>
    <sheet name="превоз погребение" sheetId="6" r:id="rId12"/>
    <sheet name="превоз погребение села" sheetId="5" r:id="rId13"/>
    <sheet name="престой катафалка" sheetId="63" r:id="rId14"/>
    <sheet name="превоз атрибути" sheetId="33" r:id="rId15"/>
    <sheet name="пренасяне на покойник над 120 к" sheetId="49" r:id="rId16"/>
    <sheet name="носачи над 4-ти етаж -100 лв" sheetId="48" r:id="rId17"/>
    <sheet name="носачи_1_4 етаж-80 лв" sheetId="47" r:id="rId18"/>
    <sheet name="осигуряване носачи еднократн" sheetId="46" r:id="rId19"/>
    <sheet name="административно обслужване" sheetId="77" r:id="rId20"/>
    <sheet name="админ_обслужване_кетъринг" sheetId="76" r:id="rId21"/>
    <sheet name="ползване на хладилна камера" sheetId="36" r:id="rId22"/>
    <sheet name="ползване мобилен климатик" sheetId="66" r:id="rId23"/>
    <sheet name="ползване зала за 1час" sheetId="35" r:id="rId24"/>
    <sheet name="слово" sheetId="75" r:id="rId25"/>
    <sheet name="надпис надгробен знак" sheetId="14" r:id="rId26"/>
    <sheet name="надпис лента " sheetId="13" r:id="rId27"/>
    <sheet name="пръскане с препарат при Ковид" sheetId="50" r:id="rId28"/>
    <sheet name="отрязване на 1 дърво" sheetId="55" r:id="rId29"/>
    <sheet name="отрязване на храсти" sheetId="54" r:id="rId30"/>
    <sheet name="почистване на ед. гроб" sheetId="56" r:id="rId31"/>
    <sheet name="почиств. на неподдържан ед.гр " sheetId="59" r:id="rId32"/>
    <sheet name="почистване на дв. гроб" sheetId="57" r:id="rId33"/>
    <sheet name="почист.на неподдъжан дв.гроб" sheetId="58" r:id="rId34"/>
    <sheet name="равняване единичен гроб" sheetId="60" r:id="rId35"/>
    <sheet name="поддръжка ед.гр. 3 мес." sheetId="61" r:id="rId36"/>
    <sheet name="поддръжка дв.гр. 3мес" sheetId="62" r:id="rId37"/>
    <sheet name="попълване с пръст ед.гроб" sheetId="65" r:id="rId38"/>
    <sheet name="попълване с пръст двоен гроб" sheetId="64" r:id="rId39"/>
    <sheet name="насипване с мозайк на ед.гроб" sheetId="67" r:id="rId40"/>
    <sheet name="насипване с мозайка на дв. гроб" sheetId="68" r:id="rId41"/>
    <sheet name="строителна линия" sheetId="69" r:id="rId42"/>
    <sheet name="ламиниране" sheetId="12" r:id="rId43"/>
    <sheet name="некролог 5 броя" sheetId="79" r:id="rId44"/>
    <sheet name="цветен некролог" sheetId="78" r:id="rId45"/>
    <sheet name="администр.услуга- изд.документ" sheetId="71" r:id="rId46"/>
  </sheets>
  <calcPr calcId="162913"/>
</workbook>
</file>

<file path=xl/calcChain.xml><?xml version="1.0" encoding="utf-8"?>
<calcChain xmlns="http://schemas.openxmlformats.org/spreadsheetml/2006/main">
  <c r="C7" i="57" l="1"/>
  <c r="C10" i="57" l="1"/>
  <c r="C13" i="57" s="1"/>
  <c r="C14" i="57" l="1"/>
  <c r="C15" i="57" s="1"/>
  <c r="C8" i="28" l="1"/>
  <c r="C14" i="28" s="1"/>
  <c r="C8" i="37"/>
  <c r="C15" i="28" l="1"/>
  <c r="C16" i="28" s="1"/>
  <c r="C11" i="37"/>
  <c r="C14" i="37" s="1"/>
  <c r="C15" i="37" l="1"/>
  <c r="C16" i="37" s="1"/>
  <c r="C8" i="71" l="1"/>
  <c r="C8" i="77"/>
  <c r="C7" i="68"/>
  <c r="C8" i="79"/>
  <c r="C8" i="78"/>
  <c r="C8" i="76"/>
  <c r="C8" i="13"/>
  <c r="C8" i="14"/>
  <c r="C8" i="69"/>
  <c r="C8" i="67"/>
  <c r="C11" i="71" l="1"/>
  <c r="C14" i="71" s="1"/>
  <c r="C11" i="79"/>
  <c r="C14" i="79" s="1"/>
  <c r="C11" i="78"/>
  <c r="C14" i="78" s="1"/>
  <c r="C11" i="76"/>
  <c r="C14" i="76" s="1"/>
  <c r="C11" i="77"/>
  <c r="C14" i="77" s="1"/>
  <c r="C11" i="13"/>
  <c r="C14" i="13" s="1"/>
  <c r="C11" i="14"/>
  <c r="C14" i="14" s="1"/>
  <c r="C11" i="69"/>
  <c r="C14" i="69" s="1"/>
  <c r="C10" i="68"/>
  <c r="C13" i="68" s="1"/>
  <c r="C11" i="67"/>
  <c r="C14" i="67" s="1"/>
  <c r="C15" i="71" l="1"/>
  <c r="C16" i="71" s="1"/>
  <c r="C15" i="79"/>
  <c r="C16" i="79" s="1"/>
  <c r="C15" i="78"/>
  <c r="C16" i="78" s="1"/>
  <c r="C15" i="76"/>
  <c r="C16" i="76" s="1"/>
  <c r="C15" i="77"/>
  <c r="C16" i="77" s="1"/>
  <c r="C15" i="13"/>
  <c r="C16" i="13" s="1"/>
  <c r="C15" i="14"/>
  <c r="C16" i="14" s="1"/>
  <c r="C15" i="69"/>
  <c r="C16" i="69" s="1"/>
  <c r="C14" i="68"/>
  <c r="C15" i="68" s="1"/>
  <c r="C15" i="67"/>
  <c r="C16" i="67" s="1"/>
  <c r="C8" i="75" l="1"/>
  <c r="C11" i="75" s="1"/>
  <c r="C14" i="75" s="1"/>
  <c r="C15" i="75" s="1"/>
  <c r="C16" i="75" s="1"/>
  <c r="C8" i="55"/>
  <c r="C11" i="55" s="1"/>
  <c r="C14" i="55" s="1"/>
  <c r="C15" i="55" s="1"/>
  <c r="C16" i="55" s="1"/>
  <c r="C8" i="54"/>
  <c r="C11" i="54" s="1"/>
  <c r="C14" i="54" s="1"/>
  <c r="C15" i="54" s="1"/>
  <c r="C16" i="54" s="1"/>
  <c r="C7" i="58"/>
  <c r="C10" i="58" s="1"/>
  <c r="C8" i="66"/>
  <c r="C11" i="66" s="1"/>
  <c r="C14" i="66" s="1"/>
  <c r="C15" i="66" s="1"/>
  <c r="C16" i="66" s="1"/>
  <c r="C7" i="59" l="1"/>
  <c r="C10" i="59" s="1"/>
  <c r="C7" i="56"/>
  <c r="C10" i="56" s="1"/>
  <c r="C8" i="64"/>
  <c r="C11" i="64" s="1"/>
  <c r="C14" i="64" s="1"/>
  <c r="C15" i="64" s="1"/>
  <c r="C16" i="64" s="1"/>
  <c r="C8" i="65"/>
  <c r="C11" i="65" s="1"/>
  <c r="C8" i="62"/>
  <c r="C11" i="62" s="1"/>
  <c r="C13" i="58"/>
  <c r="C14" i="58" s="1"/>
  <c r="C15" i="58" s="1"/>
  <c r="C8" i="60"/>
  <c r="C11" i="60" s="1"/>
  <c r="C11" i="63" l="1"/>
  <c r="C14" i="63" s="1"/>
  <c r="C15" i="63" s="1"/>
  <c r="C16" i="63" s="1"/>
  <c r="C8" i="12"/>
  <c r="C11" i="12" s="1"/>
  <c r="C13" i="59"/>
  <c r="C14" i="59" s="1"/>
  <c r="C15" i="59" s="1"/>
  <c r="C13" i="56"/>
  <c r="C14" i="56" s="1"/>
  <c r="C15" i="56" s="1"/>
  <c r="C14" i="65"/>
  <c r="C15" i="65" s="1"/>
  <c r="C16" i="65" s="1"/>
  <c r="C14" i="62"/>
  <c r="C15" i="62" s="1"/>
  <c r="C16" i="62" s="1"/>
  <c r="C8" i="61"/>
  <c r="C11" i="61" s="1"/>
  <c r="C14" i="61" s="1"/>
  <c r="C15" i="61" s="1"/>
  <c r="C16" i="61" s="1"/>
  <c r="C14" i="60"/>
  <c r="C15" i="60" s="1"/>
  <c r="C16" i="60" s="1"/>
  <c r="C14" i="12" l="1"/>
  <c r="C15" i="12" s="1"/>
  <c r="C16" i="12" s="1"/>
  <c r="C11" i="41" l="1"/>
  <c r="C14" i="41" s="1"/>
  <c r="C15" i="41" s="1"/>
  <c r="C16" i="41" s="1"/>
  <c r="C8" i="43"/>
  <c r="C11" i="43" s="1"/>
  <c r="B8" i="44"/>
  <c r="B11" i="44" s="1"/>
  <c r="B14" i="44" s="1"/>
  <c r="B15" i="44" s="1"/>
  <c r="B16" i="44" s="1"/>
  <c r="B8" i="46"/>
  <c r="B11" i="46" s="1"/>
  <c r="B14" i="46" s="1"/>
  <c r="B15" i="46" s="1"/>
  <c r="B16" i="46" s="1"/>
  <c r="C8" i="49"/>
  <c r="C11" i="49" s="1"/>
  <c r="C14" i="49" s="1"/>
  <c r="C15" i="49" s="1"/>
  <c r="C16" i="49" s="1"/>
  <c r="C8" i="42"/>
  <c r="C11" i="42" s="1"/>
  <c r="C14" i="42" s="1"/>
  <c r="C15" i="42" s="1"/>
  <c r="C16" i="42" s="1"/>
  <c r="C8" i="47"/>
  <c r="C11" i="47" s="1"/>
  <c r="C14" i="47" s="1"/>
  <c r="C15" i="47" s="1"/>
  <c r="C16" i="47" s="1"/>
  <c r="C8" i="48"/>
  <c r="C11" i="48" s="1"/>
  <c r="C7" i="35"/>
  <c r="C10" i="35" s="1"/>
  <c r="C8" i="36" l="1"/>
  <c r="C11" i="36" s="1"/>
  <c r="C14" i="36" s="1"/>
  <c r="C15" i="36" s="1"/>
  <c r="C16" i="36" s="1"/>
  <c r="C13" i="35"/>
  <c r="C14" i="35" s="1"/>
  <c r="C15" i="35" s="1"/>
  <c r="C14" i="48"/>
  <c r="C15" i="48" s="1"/>
  <c r="C16" i="48" s="1"/>
  <c r="C14" i="43"/>
  <c r="C15" i="43" s="1"/>
  <c r="C16" i="43" s="1"/>
  <c r="C8" i="50"/>
  <c r="C11" i="50" s="1"/>
  <c r="C14" i="50" s="1"/>
  <c r="C8" i="40"/>
  <c r="C11" i="40" s="1"/>
  <c r="C7" i="39"/>
  <c r="C8" i="33" l="1"/>
  <c r="C11" i="33" s="1"/>
  <c r="C15" i="50"/>
  <c r="C16" i="50" s="1"/>
  <c r="C14" i="40"/>
  <c r="C10" i="39"/>
  <c r="C13" i="39" s="1"/>
  <c r="C14" i="33" l="1"/>
  <c r="C15" i="33" s="1"/>
  <c r="C16" i="33" s="1"/>
  <c r="C15" i="40"/>
  <c r="C16" i="40" s="1"/>
  <c r="C14" i="39"/>
  <c r="C15" i="39" s="1"/>
  <c r="C8" i="5" l="1"/>
  <c r="C11" i="5" l="1"/>
  <c r="C14" i="5" s="1"/>
  <c r="C15" i="5" s="1"/>
  <c r="C16" i="5" s="1"/>
  <c r="C8" i="4" l="1"/>
  <c r="C11" i="4" s="1"/>
  <c r="C14" i="4" s="1"/>
  <c r="C15" i="4" s="1"/>
  <c r="C16" i="4" s="1"/>
  <c r="C8" i="1"/>
  <c r="C11" i="1" s="1"/>
  <c r="C14" i="1" s="1"/>
  <c r="C15" i="1" s="1"/>
  <c r="C16" i="1" s="1"/>
  <c r="C8" i="6"/>
  <c r="C11" i="6" s="1"/>
  <c r="C14" i="6" s="1"/>
  <c r="C15" i="6" s="1"/>
  <c r="C16" i="6" s="1"/>
</calcChain>
</file>

<file path=xl/sharedStrings.xml><?xml version="1.0" encoding="utf-8"?>
<sst xmlns="http://schemas.openxmlformats.org/spreadsheetml/2006/main" count="981" uniqueCount="268">
  <si>
    <t>КАЛКУЛАЦИЯ  - ОТРЯЗВАНЕ НА 1 ДЪРВО</t>
  </si>
  <si>
    <t>КАЛКУЛАЦИЯ  - ОТРЯЗВАНЕ НА ХРАСТИ</t>
  </si>
  <si>
    <t>I.  ПРЕКИ РАЗХОДИ</t>
  </si>
  <si>
    <t>2. Разходи за издръжка</t>
  </si>
  <si>
    <t>стойност в лева</t>
  </si>
  <si>
    <t>КАЛКУЛАЦИЯ  - ОСИГУРЯВАНЕ НА НОСАЧИ ЕДНОКРАТНО</t>
  </si>
  <si>
    <t xml:space="preserve">II. РАЗХОДИ ЗА УПРАВЛЕНИЕ </t>
  </si>
  <si>
    <t>II. РАЗХОДИ ЗА УПРАВЛЕНИЕ</t>
  </si>
  <si>
    <t>КАЛКУЛАЦИЯ - ПРЕВОЗ НА АТРИБУТИ</t>
  </si>
  <si>
    <r>
      <t xml:space="preserve">4.Административни разходи- </t>
    </r>
    <r>
      <rPr>
        <sz val="10"/>
        <rFont val="Arial"/>
        <family val="2"/>
        <charset val="204"/>
      </rPr>
      <t xml:space="preserve">за телефонни разговори, интернет, видеонаблюдение, канцеларски материали,за  СОТ, за поддръжка и абонамент на компютри и камери. </t>
    </r>
  </si>
  <si>
    <t>КАЛКУЛАЦИЯ - ПРЪСКАНЕ С ПРЕПАРАТ ПРИ ВЗЕМАНЕ НА ПОКОЙНИК С КОВИД-19 ОТ АДРЕС</t>
  </si>
  <si>
    <t>КАЛКУЛАЦИЯ - ПРЕНАСЯНЕ НА ПОКОЙНИК НАД 120 КГ</t>
  </si>
  <si>
    <t>КАЛКУЛАЦИЯ - ОСИГУРЯВАНЕ НА НОСАЧИ ОТ 1 ДО 4 ЕТАЖ</t>
  </si>
  <si>
    <t>КАЛКУЛАЦИЯ - ИЗКОПАВАНЕ НА БЕТОННИ ПЛОЧИ</t>
  </si>
  <si>
    <t>КАЛКУЛАЦИЯ - ИЗКОПАВАНЕ, ЗАРАВЯНЕ И ОФОРМЯНЕ НА ДЕТСКИ ГРОБ</t>
  </si>
  <si>
    <t>КАЛКУЛАЦИЯ - ИЗКОПАВАНЕ, ЗАРАВЯНЕ И ОФОРМЯНЕ НА НЕСТАНДАРТЕН ГРОБ - УШИРЕН, УДЪЛЖЕН</t>
  </si>
  <si>
    <t>КАЛКУЛАЦИЯ - ВАДЕНЕ И ПОЛАГАНЕ НА КОСТИ</t>
  </si>
  <si>
    <t>КАЛКУЛАЦИЯ - ПРЕВОЗ НА ПОКОЙНИК ЕДНОКРАТНО (ОТ МОРГАТА ИЛИ ОТ АДРЕС)</t>
  </si>
  <si>
    <t>КАЛКУЛАЦИЯ - ПРЕВОЗ НА ПОКОЙНИК - ПОГРЕБЕНИЕ</t>
  </si>
  <si>
    <t>КАЛКУЛАЦИЯ - РАВНЯВАНЕ НА ЕДИНИЧЕН ГРОБ</t>
  </si>
  <si>
    <t>КАЛКУЛАЦИЯ - ПОЛЗВАНЕ НА ЗАЛА ЗА 1 ЧАС</t>
  </si>
  <si>
    <t>КАЛКУЛАЦИЯ - СЛОВО ЗА ПОКОЙНИКА</t>
  </si>
  <si>
    <t>КАЛКУЛАЦИЯ - НАДПИС НАДГРОБЕН ЗНАК</t>
  </si>
  <si>
    <t>КАЛКУЛАЦИЯ - ЛЕНТА С НАДПИС</t>
  </si>
  <si>
    <t>КАЛКУЛАЦИЯ - АДМИНИСТРАТИВНО ОБСЛУЖВАНЕ</t>
  </si>
  <si>
    <t>бр</t>
  </si>
  <si>
    <t>УРНОПОЛАГАНЕ</t>
  </si>
  <si>
    <t>ЕКСХУМАЦИЯ</t>
  </si>
  <si>
    <t>ПРЕВОЗ  АТРИБУТИ</t>
  </si>
  <si>
    <t>ЛЕНТА С НАДПИС</t>
  </si>
  <si>
    <t>ч</t>
  </si>
  <si>
    <t>ЛАМИНИРАНЕ</t>
  </si>
  <si>
    <t>ОТРЯЗВАНЕ НА 1 ДЪРВО</t>
  </si>
  <si>
    <t>ОТРЯЗВАНЕ НА ХРАСТИ</t>
  </si>
  <si>
    <t>СТРОИТЕЛНА ЛИНИЯ</t>
  </si>
  <si>
    <t>ПОЧИСТВАНЕ НА ДВОЕН ГРОБ</t>
  </si>
  <si>
    <t>АДМИНИСТРАТИВНО ОБСЛУЖВАНЕ</t>
  </si>
  <si>
    <t>км</t>
  </si>
  <si>
    <t>№</t>
  </si>
  <si>
    <t>ИЗКОПАВАНЕ, ЗАРАВЯНЕ И ОФОРМЯНЕ НА ГРОБ</t>
  </si>
  <si>
    <t>ИЗКОПАВАНЕ, ЗАРАВЯНЕ И ОФОРМЯНЕ НА НЕСТАНДАРТЕН ГРОБ - УШИРЕН, УДЪЛЖЕН</t>
  </si>
  <si>
    <t>ИЗКОПАВАНЕ, ЗАРАВЯНЕ И ОФОРМЯНЕ НА БЕБЕШКИ ГРОБ</t>
  </si>
  <si>
    <t>ИЗКОПАВАНЕ, ЗАРАВЯНЕ И ОФОРМЯНЕ НА ДЕТСКИ ГРОБ</t>
  </si>
  <si>
    <t>ВАДЕНЕ И ПОЛАГАНЕ НА КОСТИ</t>
  </si>
  <si>
    <t>ПРЕВОЗ НА ПОКОЙНИК (ЕДНОКРАТНО)</t>
  </si>
  <si>
    <t>ПРЕВОЗ НА ПОКОЙНИК - ПОГРЕБЕНИЕ</t>
  </si>
  <si>
    <t>ПРЕВОЗ НА ПОКОЙНИК - ПОГРЕБЕНИЕ (ПО СЕЛАТА)</t>
  </si>
  <si>
    <t>ПРЕСТОЙ НА КАТАФАЛКА</t>
  </si>
  <si>
    <t xml:space="preserve"> ПРЕНАСЯНЕ НА ПОКОЙНИК НАД 120 КГ</t>
  </si>
  <si>
    <t xml:space="preserve"> ПРЕНАСЯНЕ НА ПОКОЙНИК ОТ 5 - 8 ЕТАЖ</t>
  </si>
  <si>
    <t xml:space="preserve"> ПРЕНАСЯНЕ НА ПОКОЙНИК ОТ 1 - 4 ЕТАЖ</t>
  </si>
  <si>
    <t xml:space="preserve"> ПРЕНАСЯНЕ НА ПОКОЙНИК ЕДНОКРАТНО</t>
  </si>
  <si>
    <t>АДМИНИСТРАТИВНО ОБСЛУЖВАНЕ - КЕТЪРИНГ</t>
  </si>
  <si>
    <t>ПОЛЗВАНЕ НА ХЛАДИЛНА КАМЕРА ЗА 1 ДЕНОНОЩИЕ</t>
  </si>
  <si>
    <t>ПОЛЗВАНЕ НА МОБИЛЕН КЛИМАТИК 1 ДЕНОНОЩИЕ</t>
  </si>
  <si>
    <t>НАДПИС НА КРЪСТ, МЮСЮЛМАНСКИ ЗНАК С ФОЛИО</t>
  </si>
  <si>
    <t>СЛОВО ЗА ПОКОЙНИКА</t>
  </si>
  <si>
    <t>ПОЛЗВАНЕ НА ЗАЛА САМО ЗА СЛОВО ЗА ПОКОЙНИКА</t>
  </si>
  <si>
    <t>ПОЧИСТВАНЕ НА ЕДИНИЧЕН ГРОБ</t>
  </si>
  <si>
    <t>ОФОРМЯНЕ (РАВНЯВАНЕ) НА ЕДИНИЧЕН ГРОБ</t>
  </si>
  <si>
    <t xml:space="preserve">АБОНАМЕНТНО ПОДДЪРЖАНЕ - 3 МЕСЕЦА НА ЕДИНИЧЕН ГРОБ </t>
  </si>
  <si>
    <t xml:space="preserve">АБОНАМЕНТНО ПОДДЪРЖАНЕ - 3 МЕСЕЦА НА ДВОЕН ГРОБ </t>
  </si>
  <si>
    <t xml:space="preserve">АБОНАМЕНТНО ПОДДЪРЖАНЕ - 6 МЕСЕЦА НА ЕДИНИЧЕН ГРОБ </t>
  </si>
  <si>
    <t xml:space="preserve">АБОНАМЕНТНО ПОДДЪРЖАНЕ - 6 МЕСЕЦА НА ДВОЕН ГРОБ </t>
  </si>
  <si>
    <t xml:space="preserve">АБОНАМЕНТНО ПОДДЪРЖАНЕ - 12 МЕСЕЦА НА ЕДИНИЧЕН ГРОБ </t>
  </si>
  <si>
    <t xml:space="preserve">АБОНАМЕНТНО ПОДДЪРЖАНЕ - 12 МЕСЕЦА НА ДВОЕН ГРОБ </t>
  </si>
  <si>
    <t>ПОПЪЛВАНЕ С ПРЪСТ НА ДВОЕН ГРОБ</t>
  </si>
  <si>
    <t>НАСИПВАНЕ С МОЗАЙКА НА ЕДИНИЧЕН ГРОБ</t>
  </si>
  <si>
    <t>НАСИПВАНЕ С МОЗАЙКА НАДВОЕН ГРОБ</t>
  </si>
  <si>
    <t>ИЗРАБОТКА НА НЕКРОЛОГ СКРЪБНА ВЕСТ - 5бр.</t>
  </si>
  <si>
    <t>ИЗРАБОТКА НА НЕКРОЛОГ ЦВЕТЕН С 1 СНИМКА</t>
  </si>
  <si>
    <t>ПРЕВОЗ С КАТАФАЛКА (ЦЕНА НА КМ)</t>
  </si>
  <si>
    <t>ПРЕВОЗ С КАТАФАЛКА ИЗВЪН СТРАНАТА (ЦЕНА НА КМ)</t>
  </si>
  <si>
    <t>КСЕРОКС КОПИЕ (КОПИРНИ УСЛУГИ ЗА 1 СТР. ФОРМАТ А4)</t>
  </si>
  <si>
    <t>ОСИГУРЯВАНЕ ОБЛИЧАНЕ И ГРИМ НА ПОКОЙНИК</t>
  </si>
  <si>
    <t>ОСИГУРЯВАНЕ СВЕЩЕННИК</t>
  </si>
  <si>
    <t>ОСИГУРЯВАНЕ АВТОБУС НАД 40 МЕСТА</t>
  </si>
  <si>
    <t>ОСИГУРЯВАНЕ НА МИКРОБУС - 20 МЕСТА</t>
  </si>
  <si>
    <t>АДМИНИСТРАТИВНО ОБСЛУЖВАНЕ НА СОЦИАЛНО ПОГРЕБЕНИЕ</t>
  </si>
  <si>
    <t>УСТАНОВЯВАНЕ (ИЗВЪРШВАНЕ НА СПРАВКА ЗА МЕСТОПОЛОЖЕНИЕТО) НА ГРОБНО МЯСТО</t>
  </si>
  <si>
    <t>ПРЪСКАНЕ С ХЕРБИЦИД (РАУНДЪБ) НА ЕДИНИЧЕН ГРОБ</t>
  </si>
  <si>
    <t>ПРЪСКАНЕ С ХЕРБИЦИД (РАУНДЪБ) НА ДВОЕН ГРОБ</t>
  </si>
  <si>
    <t xml:space="preserve">ЦВЕТЕН НЕКРОЛОГ СНИМКА ФОРМАТ А4 </t>
  </si>
  <si>
    <t>ОТЛИВАНЕ НА ПЪТЕКИ ДВОЕН ГРОБ</t>
  </si>
  <si>
    <t>ОГРАЖДАНЕ  НА ЕДИНИЧЕН ГРОБ</t>
  </si>
  <si>
    <t>ОГРАЖДАНЕ НА ДВОЕН ГРОБ</t>
  </si>
  <si>
    <t>ОТЛИВАНЕ НА ПЪТЕКИ ЕДИНИЧЕН ГРОБ</t>
  </si>
  <si>
    <t>ОБЛИЦОВКА С  МРАМОР 1 КВ.М.</t>
  </si>
  <si>
    <t>кв. м</t>
  </si>
  <si>
    <t>ОБЛИЦОВКА НА ГРОБ С ГРАНИТ (ПАДАНГ ДАРК)</t>
  </si>
  <si>
    <t>ОБЛИЦОВКА НА ГРОБ С ГРАНИТ (ДЖИ ЛАЙТ)</t>
  </si>
  <si>
    <t>ЗАПЕЧАТВАНЕ НА ЕДИНИЧЕН ГРОБ С БЕТОННА ПЛОЧА</t>
  </si>
  <si>
    <t>ОБЛИЦОВКА НА ГРОБ С ГРАНИТ (ИТАЛИАНО НЕРО)</t>
  </si>
  <si>
    <t>КЕРАМИЧНА СНИМКА ЕЛИПСА С БОРД  9/11 ЦВЕТНА</t>
  </si>
  <si>
    <t>КЕРАМИЧНА СНИМКА ЕЛИПСА С БОРД  9/11 ЧЕРНОБЯЛА</t>
  </si>
  <si>
    <t>КЕРАМИЧНА СНИМКА ЕЛИПСА БЕЗ БОРД  9/11 ЧЕРНОБЯЛА</t>
  </si>
  <si>
    <t>КЕРАМИЧНА СНИМКА ЕЛИПСА БЕЗ БОРД  9/11 ЦВЕТНА</t>
  </si>
  <si>
    <t>КЕРАМИЧНА СНИМКА ЕЛИПСА С БОРД 12/14 ЧЕРНОБЯЛА</t>
  </si>
  <si>
    <t>КЕРАМИЧНА СНИМКА ЕЛИПСА С БОРД 12/14 ЦВЕТНА</t>
  </si>
  <si>
    <t>КЕРАМИЧНА СНИМКА ЕЛИПСА БЕЗ БОРД  12/14ЦВЕТНА</t>
  </si>
  <si>
    <t>КЕРАМИЧНА СНИМКА ЕЛИПСА БЕЗ БОРД 12/14 ЧЕРНОБЯЛА</t>
  </si>
  <si>
    <t>КАЛКУЛАЦИЯ - ИЗКОПАВАНЕ, ЗАРАВЯНЕ И ОФОРМЯНЕ НА ГРОБ</t>
  </si>
  <si>
    <t>КАЛКУЛАЦИЯ - ПРЕМЕСТВАНЕ И ПОЛАГАНЕ НА ТЛЕННИ ОСТАНКИ (КОСТИ) В И ИЗВЪН ГРАДА</t>
  </si>
  <si>
    <t>ПОПЪЛВАНЕ С ПРЪСТ НА  ЕДИНИЧЕН  ГРОБ</t>
  </si>
  <si>
    <t>КАЛКУЛАЦИЯ - ЕКСХУМАЦИЯ</t>
  </si>
  <si>
    <t>КАЛКУЛАЦИЯ - УРНОПОЛАГАНЕ</t>
  </si>
  <si>
    <t xml:space="preserve">КАЛКУЛАЦИЯ - ИЗКОПАВАНЕ, ЗАРАВЯНЕ И ОФОРМЯНЕ НА БЕБЕШКИ ГРОБ </t>
  </si>
  <si>
    <t>КАЛКУЛАЦИЯ - ПРЕВОЗ НА ПОКОЙНИК - ПОГРЕБЕНИЕ ПО СЕЛАТА</t>
  </si>
  <si>
    <t>КАЛКУЛАЦИЯ - ПРЕСТОЙ НА КАТАФАЛКА ЗА 1 ЧАС</t>
  </si>
  <si>
    <t>ПРЕМЕСТВАНЕ И ПОЛАГАНЕ НА ТЛЕННИ ОСТАНКИ (КОСТИ) В И ИЗВЪН ГРАДА</t>
  </si>
  <si>
    <t>ПРЪСКАНЕ С ПРЕПАРАТ ПРИ ВЗЕМАНЕ НА ПОКОЙНИК С КОВИД-19 ОТ АДРЕС</t>
  </si>
  <si>
    <t>КАЛКУЛАЦИЯ - ЛАМИНИРАНЕ (1 БРОЙ) ФОРМАТ А4</t>
  </si>
  <si>
    <t>КАЛКУЛАЦИЯ - ПОЧИСТВАНЕ НА ЕДИНИЧЕН ГРОБ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</si>
  <si>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 специално предпазно облекло, маски, латексови и гумени ръкавици, пръскачка, дезинфектанти и др.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</si>
  <si>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интернет, видеонаблюдение, канцеларски материали,за  СОТ, за поддръжка и абонамент на компютри и камери.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</si>
  <si>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въжета, бризентови ръкавици, дезинфектанти, специално предпазно облекло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и др.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</si>
  <si>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>Носене от 6-ма работника (и 1 шофьор) от адрес до гробищния парк /хладилна камера  за цялото погребение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</si>
  <si>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>Носене от 4 - ма работника (и 1 шофьор ) от адрес до гробищния парк /хладилна камера за цялото погребение</t>
    </r>
  </si>
  <si>
    <r>
      <t>3.Разходи за персонала зает с предоставяне на услугата:</t>
    </r>
    <r>
      <rPr>
        <sz val="11"/>
        <rFont val="Arial"/>
        <family val="2"/>
        <charset val="204"/>
      </rPr>
      <t xml:space="preserve"> Носене от 4 -ма работника (и 1 шофьор) от адрес до гробищния парк /хладилна камера  за цялото погребение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</si>
  <si>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 xml:space="preserve">Носене от 4 -ма работника и 1 шофьор  от моргата до адрес, хладилна камера, гробищен парк или адрес - хладилна камера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</si>
  <si>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 кирки, въжета, латексови и бризентови ръкавици, дезинфектанти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и др.</t>
    </r>
  </si>
  <si>
    <r>
      <t xml:space="preserve">4.Административни разходи- </t>
    </r>
    <r>
      <rPr>
        <sz val="11"/>
        <rFont val="Arial"/>
        <family val="2"/>
        <charset val="204"/>
      </rPr>
      <t>за телефонни разговори, интернет, видеонаблюдение, канцеларски материали,за  СОТ, за поддръжка и абонамент на компютри и камери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</si>
  <si>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Почистване на кости от пръст, дезинфекция, пакетиране и събиране на костите в специална торба - 2 работника. Докладва се на обредника за намерените кости, за да се включи услугата във фактурата.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</si>
  <si>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 кирки, въжета, специално предпазно облекло - за еднократна употреба, латексови и бризентови ръкавици, дезинфектанти, платнище за опазване на съседните гробове и др.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</si>
  <si>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>Проверка в регистъра и уточняване на гробното място - 1 работник. Подготовка на гроба - почистване от растителността в и около гробното място и изхвърляне на изкоренената растителност - 2-ма работника. Икопаване на гробното място. Изваждане на ковчега с покойника. Дезинфекция с препарати съгласно Наредба 2 на МЗ за хигиенните изисквания на отвореното гробно място -2 -ма работника. След извършените съдебни действия полагане на покойника, зарявяне и оформяне на гроба-3-ма работника.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</si>
  <si>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 кирки, бризентови ръкавици, дезинфектанти и др.</t>
    </r>
  </si>
  <si>
    <r>
      <t>3.Разходи за персанала зает с предоставяне на услугата.</t>
    </r>
    <r>
      <rPr>
        <sz val="11"/>
        <rFont val="Arial"/>
        <family val="2"/>
        <charset val="204"/>
      </rPr>
      <t xml:space="preserve"> Проверка в регистъра и уточняване на гробното място - 1 работник. Подготовка на гроба - почистване от растителността в и около гробното място и изхвърляне на изкоренената растителност - 2-ма работника. Икопаване на гробното място по размерите за урна съгласно Наредба 2 на МЗ. Полагане на урната и престой за прощаване с близките. Зариване и оформяне. Почистване на пътеките и съседните гробове - 2 работника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</si>
  <si>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агрегат, количка за пренасяне на остатъците от разбитите  бетонни плочи, лопати, кирки, бризентови ръкавици, дезинфектанти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</si>
  <si>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Разбиване на бетонните плочи - 3 работника. Товарене, извозване с количка извън парцела на бетонните късове  и товаренето им на камиона за изхвърляне на сметището -3-ма работника </t>
    </r>
  </si>
  <si>
    <t>IV. ДДС - 20%</t>
  </si>
  <si>
    <t>V. ЦЕНА НА УСЛУГАТА</t>
  </si>
  <si>
    <t>III. СЕБЕСТОЙНОСТ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</si>
  <si>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 кирки, въжета, латексови и бризентови ръкавици, дезинфектанти, платнище за опазване на съседните гробове и др.</t>
    </r>
  </si>
  <si>
    <r>
      <t>3.Разходи за персонала зает с предоставяне на услугата:</t>
    </r>
    <r>
      <rPr>
        <sz val="11"/>
        <rFont val="Arial"/>
        <family val="2"/>
        <charset val="204"/>
      </rPr>
      <t xml:space="preserve"> Проверка в регистъра и уточняване на гробното място - 1 работник. Подготовка на гроба - почистване от растителността в и около гробното място и изхвърляне на изкоренената растителност - 2-ма работника. Изкопаване на гробното място съгласно Наредба 2 на МЗ. Дезинфекция с препарати съгласно Наредба 2 на МЗ за хигиенните изисквания на отвореното гробно място. Полагане на покойник и престой за прощаване с близките. Заравяне на покойника. Оформяне на гроба под формата на могила. Поставяне на надгробния знак и ранжиране на цветята. Почистване на пътеките и съседните гробове от пръст и кал- 2 -ма работника </t>
    </r>
  </si>
  <si>
    <r>
      <t>1.</t>
    </r>
    <r>
      <rPr>
        <b/>
        <sz val="10"/>
        <rFont val="Arial"/>
        <family val="2"/>
        <charset val="204"/>
      </rPr>
      <t>Разходи за материали</t>
    </r>
    <r>
      <rPr>
        <sz val="10"/>
        <rFont val="Arial"/>
        <family val="2"/>
        <charset val="204"/>
      </rPr>
      <t xml:space="preserve"> - лопати, кирки, въжета, латексови и бризентови ръкавици, дезинфектанти, платнище за опазване на съседните гробове и др.</t>
    </r>
  </si>
  <si>
    <r>
      <t xml:space="preserve">3.Разходи за персонала зает с предоставяне на услугата: </t>
    </r>
    <r>
      <rPr>
        <sz val="10"/>
        <rFont val="Arial"/>
        <family val="2"/>
        <charset val="204"/>
      </rPr>
      <t xml:space="preserve">Проверка в регистъра и уточняване на гробното място - 1 работник. Подготовка на гроба - почистване от растителността в и около гробното място и изхвърляне на изкоренената растителност - 2-ма работника. Икопаване на гробното място съгласно Наредба 2 на МЗ. Дезинфекция с препарати съгласно Наредба 2 на МЗ за хигиенните изисквания на отвореното гробно място. Полагане на покойник и престой за прощаване с близките. Заравяне на покойника. Оформяне на гроба под формата на могила. Поставяне на надгробния знак и ранжиране на цветята. Почистване на пътеките и съседните гробове - 2 -ма работника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</si>
  <si>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 кирки, въжета, латексови и бризентови ръкавици, дезинфектанти, платнище за опазване на съседните гробове, агрегат, водна помпа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</si>
  <si>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 кирки, въжета,  латексови и бризентови ръкавици, дезинфектанти, платнище за опазване на съседните гробове, агрегат, водна помпа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</si>
  <si>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латексови и бризентови ръкавици, дезинфектанти и др.</t>
    </r>
  </si>
  <si>
    <r>
      <t>3.Разходи за персонала зает с предоставяне на услугата.</t>
    </r>
    <r>
      <rPr>
        <sz val="11"/>
        <rFont val="Arial"/>
        <family val="2"/>
        <charset val="204"/>
      </rPr>
      <t xml:space="preserve"> Вземане на покойника от адрес и разтоварване на гробищния парк. Превоз на атрибути (кръст, венец, цветя, ритуални торбички и др.). Обредник придружава и ръководи погребението. Дезинфекция на катафалката. </t>
    </r>
  </si>
  <si>
    <r>
      <t xml:space="preserve">4. Административни разходи - </t>
    </r>
    <r>
      <rPr>
        <sz val="11"/>
        <rFont val="Arial"/>
        <family val="2"/>
        <charset val="204"/>
      </rPr>
      <t xml:space="preserve">за телефонни разговори, за поддръжка и абонамент на GPS.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</si>
  <si>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латексови и бризентови ръкавици, дезинфектанти,  въжета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</si>
  <si>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лопати,кирки, специално предпазно облекло, латексови и бризентови ръкавици, дезинфектанти, платнище за опазване на съседните гробове и др.</t>
    </r>
  </si>
  <si>
    <r>
      <t xml:space="preserve">4. Административни разходи - </t>
    </r>
    <r>
      <rPr>
        <sz val="11"/>
        <rFont val="Arial"/>
        <family val="2"/>
        <charset val="204"/>
      </rPr>
      <t xml:space="preserve">за телефонни разговори, интернет, видеонаблюдение, канцеларски материали, за  СОТ, за поддръжка и абонамент на компютри и камери. 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</si>
  <si>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>Проверка в регистъра и уточняване на гробното място - 1 работник</t>
    </r>
    <r>
      <rPr>
        <b/>
        <sz val="11"/>
        <rFont val="Arial"/>
        <family val="2"/>
        <charset val="204"/>
      </rPr>
      <t xml:space="preserve">. </t>
    </r>
    <r>
      <rPr>
        <sz val="11"/>
        <rFont val="Arial"/>
        <family val="2"/>
        <charset val="204"/>
      </rPr>
      <t xml:space="preserve">Подготовка на гроба-почистване от растителността в и около гробното място и изхвърляне на изкоренената растителност - 2-ма работника. Икопаване на гробното място съгласно Наредба 2 на МЗ. Дезинфекция с препарати съгласно Наредба 2 на МЗ за хигиенните изисквания на отвореното гробно място. Почистване на кости от пръст, дезинфекция, пакетиране и събиране на костите в специална торба и предаване за препогребване. Зариване на гроба. Почистване на пътеките и съседните гробове от пръст и кал - 2 -ма работника 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</si>
  <si>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>Проверка в регистъра и уточняване на гробното място - 1 работник.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Подготовка на гроба-почистване от растителността в и около гробното място и изхвърляне на изкоренената растителност - 2-ма работника. Икопаване на гробното място съгласно Наредба 2 на МЗ. Дезинфекция с препарати съгласно Наредба 2 на МЗ за хигиенните изисквания на отвореното гробно място. Почистване на кости от пръст, дезинфекция, пакетиране и събиране на костите в специална торба. Полагане на покойник и престой за прощаване с близките. Заравяне на покойника. Оформяне на гроба под формата на могила. Поставяне на надгробния знак и ранжиране на цветята. Почистване на пътеките и съседните гробове от пръст и кал - 2 -ма работника </t>
    </r>
  </si>
  <si>
    <r>
      <t xml:space="preserve">3.Разходи за персонала зает с предоставяне на услугата: </t>
    </r>
    <r>
      <rPr>
        <sz val="11"/>
        <rFont val="Arial"/>
        <family val="2"/>
        <charset val="204"/>
      </rPr>
      <t xml:space="preserve">Проверка в регистъра и уточняване на гробното място - 1 работник. Подготовка на гроба-почистване от растителността в и около гробното място и изхвърляне на изкоренената растителност - 2-ма работника. Икопаване на гробното място съгласно Наредба 2 на МЗ.  Дезинфекция с препарати съгласно Наредба 2 на МЗ за хигиенните изисквания на отвореното гробно място. Почистване на кости от пръст, дезинфекция, пакетиране и събиране на костите в специална торба. Оформяне (шпаркиране) на гробното място отвътре.  Полагане на покойник и престой за прощаване с близките. Заравяне на покойника. Оформяне на гроба под формата на могила. Поставяне на надгробния знак и ранжиране на цветята. Почистване на пътеките и съседните гробове от пръст и кал - 2 -ма работника.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</si>
  <si>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латексови и бризентови ръкавици, дезинфектанти, въжета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</si>
  <si>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поръчката. Ранжиране на ковчега - 2 -ма работника. Организиране на превоза. Товарене на ковчег, вземане на покойника от моргата (или адрес) и разтоварване и пренасяне до съответно адрес (хладилна камера  на гробищния парк) - 4 работника. Дезинфекция на катафалката-1 работник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</si>
  <si>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въжета, бризентови ръкавици, моторен трион, ножица за клони, платнище за предпазване на паметните плочи и облицовки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</si>
  <si>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Рязане на дърво и почистване на отрязаните клони от  2-ма работника. </t>
    </r>
  </si>
  <si>
    <r>
      <t xml:space="preserve">4.Административни разходи- </t>
    </r>
    <r>
      <rPr>
        <sz val="11"/>
        <rFont val="Arial"/>
        <family val="2"/>
        <charset val="204"/>
      </rPr>
      <t>за телефонни разговори, интернет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</si>
  <si>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ламинат</t>
    </r>
  </si>
  <si>
    <r>
      <t xml:space="preserve">4.Административни разходи - </t>
    </r>
    <r>
      <rPr>
        <sz val="11"/>
        <rFont val="Arial"/>
        <family val="2"/>
        <charset val="204"/>
      </rPr>
      <t xml:space="preserve">за телефонни разговори, интернет, за поддръжка и абонамент на компютри </t>
    </r>
  </si>
  <si>
    <r>
      <t>3.Разходи за персонала зает с предоставяне на услугата.</t>
    </r>
    <r>
      <rPr>
        <sz val="11"/>
        <rFont val="Arial"/>
        <family val="2"/>
        <charset val="204"/>
      </rPr>
      <t xml:space="preserve"> Ранжиране на ковчега. Товарене и доставка на адрес на ковчега и останалите атрибути- 2-ма работника. </t>
    </r>
  </si>
  <si>
    <r>
      <t xml:space="preserve">4. Административни разходи - </t>
    </r>
    <r>
      <rPr>
        <sz val="11"/>
        <rFont val="Arial"/>
        <family val="2"/>
        <charset val="204"/>
      </rPr>
      <t xml:space="preserve">за телефонни разговори, видеонаблюдение, за поддръжка и абонамент на GPS и камери.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</si>
  <si>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латексови и бризентови ръкавици, дезинфектанти.</t>
    </r>
  </si>
  <si>
    <r>
      <t xml:space="preserve">3.Разходи за персонала зает с предоставяне на услугата.  </t>
    </r>
    <r>
      <rPr>
        <sz val="11"/>
        <rFont val="Arial"/>
        <family val="2"/>
        <charset val="204"/>
      </rPr>
      <t>Престой на шофьор и катафалка. Дезинфекция на катафалката.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</si>
  <si>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Ламиниране на изготвените некролози.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</si>
  <si>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бризентови ръкавици, косачка, ножица за клони, платнище за събиране и изнасяне на храстите от парцела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</si>
  <si>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Рязане на храсти  и почистване на гробното място-2-ма работника. 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</si>
  <si>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 и др.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</si>
  <si>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лопата, мотика, търмък, вила, платнище за изнасяне и изхвърляне на треви и отпадъци от парцела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</si>
  <si>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 и показване на гробното място за изпълнение. Последващ контрол за качественото изпълнение на поръчката -1 обредник. Почистване на гробното място от треви, храсти, отпадъци; обръщане; почистване от коренищата; събиране с търмъка; подравняване; изнасяне и изхвърляне на тревите и отпадъците. Почистване и на окологробното пространство -2 ма работника</t>
    </r>
  </si>
  <si>
    <t>КАЛКУЛАЦИЯ - ПОЧИСТВАНЕ НА ЕДИНИЧЕН ГРОБ НЕПОДДЪРЖАН ДЪЛГО ВРЕМЕ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</si>
  <si>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лопата - права и крива </t>
    </r>
  </si>
  <si>
    <t>КАЛКУЛАЦИЯ - ПОЧИСТВАНЕ НА ДВОЕН ГРОБ</t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</si>
  <si>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поръчката, показване на гробното място за изпълнение и последващ контрол за качественото изпълнение на поръчката - 1 работник. Почистване на гробното място от треви, храсти, отпадъци; обръщане; почистване от коренищата; събиране с търмъка; подравняване; изнасяне и изхвърляне на тревите и отпадъците. Почистване и на окологробното пространство -2 ма работника.</t>
    </r>
  </si>
  <si>
    <t>КАЛКУЛАЦИЯ - ПОЧИСТВАНЕ НА ДВОЕН ГРОБ НЕПОДДЪРЖАН ДЪЛГО ВРЕМЕ</t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</si>
  <si>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поръчката, показване на гробното място за изпълнение  и последващ контрол за качественото изпълнение на поръчката - 1 работник. Косене на треви и почистване на гробното място от боклуци; обръщане; почистване от коренищата; събиране с търмъка; подравняване; изнасяне и изхвърляне на тревите и отпадъците. Почистване и на окологробното пространство-2-ма работника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</si>
  <si>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 и показване на гробното място за изпълнение. Последващ контрол за качественото изпълнение на поръчката -1 обредник. Косене на треви и почистване на гробното място от треви, храсти, отпадъци; обръщане; почистване от коренищата; събиране с търмъка; подравняване; изнасяне и изхвърляне на тревите и отпадъците. Почистване и на окологробното пространство -2 ма работника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</si>
  <si>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поръчката, показване на гробното място за изпълнение  и последващ контрол за качественото изпълнение на поръчката -1 работник. Почистване на гробното място от треви, увяхнали цветя и свещи. Подбиране пръста, заравняване и оформяне на  гроба. Почистване на окологробното пространство от пръст, кал -2-ма работника.</t>
    </r>
  </si>
  <si>
    <t>КАЛКУЛАЦИЯ - АБОНАМЕНТНО ПОДДЪРЖАНЕ - 3 МЕСЕЦА НА ЕДИНИЧЕН ГРОБ</t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</si>
  <si>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Приемане на поръчката и показване на гробното място за изпълнение. Почистване на гробното място от треви, храсти, увехнали цветя, свещи и др,; пръскане с хербицид (окосяване на окологробното пространство); обръщане; почистване от коренищата; събиране с търмъка; подравняване; измиване на паметната плоча и облицовката, изнасяне и изхвърляне на тревите и отпадъците извън парцела два пъти месечно  (т.е. 6 пъти за целия период ) -1 работник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</si>
  <si>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 латексови и бризентови ръкавици, препарати и дезинфектанти, кофа и палка с конци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</si>
  <si>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 Включване и изключване на камерата, регистриране на времето за използването й, осъществяване контакти с агенциите и гражданите. Ежедневен контрол за състоянието на камерите-температура, тяхното ползване-1 работник. Почистване и дезинфекция на камерите и коридора -1 работник.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</si>
  <si>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шатра, чадъри, столове, микрофон, озвучителна уредба</t>
    </r>
    <r>
      <rPr>
        <sz val="10"/>
        <color rgb="FFFF0000"/>
        <rFont val="Arial"/>
        <family val="2"/>
        <charset val="204"/>
      </rPr>
      <t/>
    </r>
  </si>
  <si>
    <r>
      <t xml:space="preserve">4.Административни разходи- </t>
    </r>
    <r>
      <rPr>
        <sz val="11"/>
        <rFont val="Arial"/>
        <family val="2"/>
        <charset val="204"/>
      </rPr>
      <t>за телефонни разговори, видеонаблюдение, за  СОТ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</si>
  <si>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кофа, палки с конци, метла, латексови ръкавици, препарати и дезинфектанти, сапун и консумативи за тоалетните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</si>
  <si>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Осигуряване на своевременен достъп до залата на частните агенции и гражданите. Доставяне на необходимите атрибути и озвучаване с траурна музика. Контрол за спазване на часа за поклонението. Почистване на стойките за ковчега, пейките, свещника, жертвениците и пода и дезинфекция на ползваните съоръжения  в залата след всяко поклонение - 2-ма работника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</si>
  <si>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 Пренасяне до адреса, монтиране върху ковчега и включване на климатика. Засичане на температурата на мобилния климатик - 4 работника ( 2-ма носачи, шофьор и обредник)</t>
    </r>
  </si>
  <si>
    <t>КАЛКУЛАЦИЯ - АБОНАМЕНТНО ПОДДЪРЖАНЕ - 3 МЕСЕЦА НА ДВОЕН ГРОБ</t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</si>
  <si>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поръчката и показване на гробното място за изпълнение. Почистване на гробното място от треви, храсти, увехнали цветя, свещи и др,; пръскане с хербицид (окосяване на окологробното пространство); обръщане; почистване от коренищата; събиране с търмъка; подравняване; измиване на паметната плоча, облицовка; изнасяне и изхвърляне на тревите и отпадъците извън парцела два пъти месечно (т.е. 6 пъти за целия период) -1 работник.</t>
    </r>
  </si>
  <si>
    <t>КАЛКУЛАЦИЯ - ПОЛЗВАНЕ НА МОБИЛЕН КЛИМАТИК ЗА 24 ЧАСА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</si>
  <si>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 латексови и бризентови ръкавици,  дезинфектанти и др.</t>
    </r>
  </si>
  <si>
    <r>
      <t xml:space="preserve">3.Разходи за персонала зает с предоставяне на услугата - </t>
    </r>
    <r>
      <rPr>
        <sz val="11"/>
        <rFont val="Arial"/>
        <family val="2"/>
        <charset val="204"/>
      </rPr>
      <t>приготвяне на разтвор със санифор, дезинфекция на покойника, всичко около него, на трупния чувал и на ковчега. Полагането на покойника в трупния чувал и ковчега. Запечатване на ковчега - 3-ма работника.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</si>
  <si>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видеонаблюдение, за  СОТ, за поддръжка и абонамент на камери. </t>
    </r>
  </si>
  <si>
    <t xml:space="preserve">   1.Часовата ставка е формирана от: 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</si>
  <si>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лопата, мотика, търмък, вила, платнище за изнасяне и изхвърляне на треви и отпадъци от парцела, пръскачка, хербециди и др.</t>
    </r>
  </si>
  <si>
    <t xml:space="preserve">Разходи за -  горива, вода,  разходи за ремонт </t>
  </si>
  <si>
    <t xml:space="preserve">Разходи за -  горива, вода, разходи за ремонт </t>
  </si>
  <si>
    <t xml:space="preserve">Разходи за - ел.енергия, гориво, вода, разходи за ремонт и поддръжка </t>
  </si>
  <si>
    <r>
      <t xml:space="preserve">3.Разходи за персонала зает с предоставяне на услугата.  </t>
    </r>
    <r>
      <rPr>
        <sz val="11"/>
        <rFont val="Arial"/>
        <family val="2"/>
        <charset val="204"/>
      </rPr>
      <t>Подготвяне необходимия текст за слово на база данни от близките на покойника.Създаване и ръководене цялостната  организация за произнасянето му. Произнасяне словото на микрофон. Озвучаване залата с траурна музика -1 работник. Сглобяване на шатрата (чадъри), подреждане поставката за покойника и столовете -2 работника</t>
    </r>
  </si>
  <si>
    <t xml:space="preserve"> - социални разходи - 3% СБКО;</t>
  </si>
  <si>
    <t xml:space="preserve"> - разходи за ФРЗ;</t>
  </si>
  <si>
    <t xml:space="preserve"> - разходи за социални, здравни и др.осигуровки и надбавки - 18,92%;</t>
  </si>
  <si>
    <t xml:space="preserve"> - разходи за работно облекло. </t>
  </si>
  <si>
    <r>
      <t xml:space="preserve">   2.</t>
    </r>
    <r>
      <rPr>
        <b/>
        <sz val="11"/>
        <color theme="1"/>
        <rFont val="Arial"/>
        <family val="2"/>
        <charset val="204"/>
      </rPr>
      <t xml:space="preserve"> Разходите за персонала зает с предоставяне на услугата</t>
    </r>
    <r>
      <rPr>
        <sz val="11"/>
        <color theme="1"/>
        <rFont val="Arial"/>
        <family val="2"/>
        <charset val="204"/>
      </rPr>
      <t xml:space="preserve"> се получават като часовата ставка се умножава по времето (часовете) неоходимо за извършване на услугата.</t>
    </r>
  </si>
  <si>
    <t>Разходи за - ел.енергия, горива, вода, разходи за ремонт и външни услуги</t>
  </si>
  <si>
    <t>Разходи за - горива, вода, разходи за ремонт, винетки</t>
  </si>
  <si>
    <t>Разходи за - горива, вода, разходи за ремонт и външни услуги, винетки</t>
  </si>
  <si>
    <t>Разходи за - горива, вода, разходи за ремонт, винетки и др.</t>
  </si>
  <si>
    <t xml:space="preserve">Разходи за - ел.енергия, разходи за ремонт </t>
  </si>
  <si>
    <t xml:space="preserve">Разходи за - гориво, масло и разходи за ремонт и резервни части на моторен трион, косачка </t>
  </si>
  <si>
    <t xml:space="preserve">Разходи за - гориво, масло и разходи за ремонт и резервни части на косачка </t>
  </si>
  <si>
    <t xml:space="preserve">Разходи за -  горива, вода, </t>
  </si>
  <si>
    <t>Разходи за -  горива, вода, разходи за поддръжка на мобилния климатик</t>
  </si>
  <si>
    <t>Разходи за - ел.енергия, вода, разходи за ремонт и поддръжка на климатици</t>
  </si>
  <si>
    <t xml:space="preserve">Разходи за - горива, вода, разходи за поддръжка на хладилните камери </t>
  </si>
  <si>
    <t xml:space="preserve">Разходи за - горива, вода, разходи за ремонт </t>
  </si>
  <si>
    <t>Разходи за - ел.енергия, горива, вода, разходи за ремонт и поддръжка на плотер</t>
  </si>
  <si>
    <t>Разходи за - ел.енергия, горива, вода, разходи за ремонт и поддръжка</t>
  </si>
  <si>
    <t>КАЛКУЛАЦИЯ - ПОЛЗВАНЕ НА ХЛАДИЛНА КАМЕРА ЗА 1 ДЕНОНОЩИЕ</t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</si>
  <si>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СОТ, видеонаблюдение и др..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</si>
  <si>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лопати, мотики, търмък, бризентови ръкавици, платнище за изнасяне и изхвърляне на коренища и отпадъци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</si>
  <si>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мозайка, найлон, лопати, бризентови ръкавици,  платнище за изнасяне и изхвърляне на коренища и отпадъци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</si>
  <si>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заявката, проверка в регистъра, установяване и показване на  гробното място-1 работник. Почистване от треви, храсти, отпадъци, обръщане, почистване от коренищата, изнасяне и изхвърляне от парцела. Осигуряване и доставяне на пръст, засипване и подравняване - 2-ма работника.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</si>
  <si>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интернет, за поддръжка и абонамент на GPS и др. </t>
    </r>
  </si>
  <si>
    <t>КАЛКУЛАЦИЯ - ПОПЪЛВАНЕ С ПРЪСТ НА ЕДИНИЧЕН ГРОБ</t>
  </si>
  <si>
    <t>КАЛКУЛАЦИЯ - ПОПЪЛВАНЕ С ПРЪСТ НА ДВОЕН ГРОБ</t>
  </si>
  <si>
    <t>КАЛКУЛАЦИЯ - НАСИПВАНЕ С МОЗАЙКА НА ЕДИНИЧЕН ГРОБ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</si>
  <si>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мозайка, найлон, лопати, бризентови ръкавици, платнище за изнасяне и изхвърляне на коренища и отпадъци и др.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</si>
  <si>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Приемане на заявката, проверка в регистъра, установяване и показване на  гробното място-1 работник. Почистване от треви, храсти, отпадъци, обръщане, почистване от коренищата, изнасяне и изхвърляне от парцела. При неоходимост доставяне на пръст и подравняването й. Поставяне на найлона и насипване на мозайката. Окончателно заравняване-2-ма работника</t>
    </r>
  </si>
  <si>
    <t>КАЛКУЛАЦИЯ - НАСИПВАНЕ С МОЗАЙКА НА ДВОЕН ГРОБ</t>
  </si>
  <si>
    <t>Разходи за - ел.енергия, горива, вода, разходи за ремонт</t>
  </si>
  <si>
    <r>
      <t xml:space="preserve">3.Разходи за персонала зает с предоставяне на услугата.  </t>
    </r>
    <r>
      <rPr>
        <sz val="11"/>
        <rFont val="Arial"/>
        <family val="2"/>
        <charset val="204"/>
      </rPr>
      <t>Справка с регистъра за гробното място, проверка на номера на гроба, поставяне на колчета с размерите за ограждане -1 работник. Даване на разрешително на ограждащата фирма с размерите съгласно Наредба 2 на МЗ - 1 работник</t>
    </r>
  </si>
  <si>
    <r>
      <t xml:space="preserve">4.Административни разходи- </t>
    </r>
    <r>
      <rPr>
        <sz val="11"/>
        <rFont val="Arial"/>
        <family val="2"/>
        <charset val="204"/>
      </rPr>
      <t>за телефонни разговори, интернет, канцеларски материали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</si>
  <si>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тонер касети за цветен принтер, за маски, латексови ръкавици, препарати и дезинфектанти за ръце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</si>
  <si>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Изготвяне на некролози, сканиране и обработване на  снимка, разпечатване на готовите некролози на цветeн принтер- 1 работник  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</si>
  <si>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интернет, канцеларски материали,за поддръжка и абонамент на компютри и камери.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</si>
  <si>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за рекламни материали, за маски, латексови ръкавици, препарати и дезинфектанти за ръце и под, кофа, палка с конци и др.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</si>
  <si>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интернет, видеонаблюдение, канцеларски материали, за  СОТ, за поддръжка и абонамент на компютри и камери. 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</si>
  <si>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за рекламни материали, маски (шлем), латексови ръкавици, препарати и дезинфектанти за ръце и под, кофа, палка с конци и др.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</si>
  <si>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интернет, канцеларски материали, видеонаблюдение и др.. </t>
    </r>
  </si>
  <si>
    <t>КАЛКУЛАЦИЯ - СТРОИТЕЛНА ЛИНИЯ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</si>
  <si>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-бризентови ръкавици, дървени колчета, брадва и др.</t>
    </r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</si>
  <si>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фолио, транспортна лента и др.</t>
    </r>
  </si>
  <si>
    <r>
      <t xml:space="preserve">3.Разходи за персонала зает с предоставяне на услугата.  </t>
    </r>
    <r>
      <rPr>
        <sz val="11"/>
        <rFont val="Arial"/>
        <family val="2"/>
        <charset val="204"/>
      </rPr>
      <t xml:space="preserve">Вземане на необходимите данни за покойника. Набиране текста на компютър и разпечатване на фолио от плотера. Пренасяне и залепване върху надгробния знак с транспортната лента-1 работник  </t>
    </r>
  </si>
  <si>
    <r>
      <t xml:space="preserve">3.Разходи за персонала зает с предоставяне на услугата.  </t>
    </r>
    <r>
      <rPr>
        <sz val="11"/>
        <rFont val="Arial"/>
        <family val="2"/>
        <charset val="204"/>
      </rPr>
      <t>Набиране на желания текст на компютър и разпечатване на фолио от плотера.  Пренасяне с транспортна лента и залепване върху лентата - 1 работник</t>
    </r>
  </si>
  <si>
    <r>
      <t xml:space="preserve">4.Административни разходи- </t>
    </r>
    <r>
      <rPr>
        <sz val="11"/>
        <rFont val="Arial"/>
        <family val="2"/>
        <charset val="204"/>
      </rPr>
      <t xml:space="preserve">за телефонни разговори, интернет, канцеларски материали, видеонаблюдение и др. </t>
    </r>
  </si>
  <si>
    <r>
      <t xml:space="preserve">3.Разходи за персонала зает с предоставяне на услугата.  </t>
    </r>
    <r>
      <rPr>
        <sz val="11"/>
        <rFont val="Arial"/>
        <family val="2"/>
        <charset val="204"/>
      </rPr>
      <t xml:space="preserve">Регистриране на погребението в дневника и определяне на час; справка за гробното място в хартиения и електронния регистър; изготвяне на гробен картон и вписване на данните на покойника в електронния регистър. Обслужване на клиентите с нужните атрибути. Аранжиране на ковчега. Организация на превоза на гробарите и нужните инструменти до съответния гробищен парк. Изготвяне на необходимата документация по погребението (вземане от общината на смъртен акт, изготвяне на фактура за закупените стоки и услуги). Изготвяне на ритуалните торбички. Дезинфекция след всеки клиент и др. </t>
    </r>
  </si>
  <si>
    <t>КАЛКУЛАЦИЯ - АДМИНИСТРАТИВНО ОБСЛУЖВАНЕ - КЕТЪРИНГ</t>
  </si>
  <si>
    <r>
      <t xml:space="preserve">3.Разходи за персонала зает с предоставяне на услугат. </t>
    </r>
    <r>
      <rPr>
        <sz val="11"/>
        <rFont val="Arial"/>
        <family val="2"/>
        <charset val="204"/>
      </rPr>
      <t xml:space="preserve">Приемане на поръчката, изготвяне на заявката и предаването на същата на фирмата за кетъринг. Поставяне на доставените стоки от фирмата за кетъринг в ритуалните торбички. </t>
    </r>
  </si>
  <si>
    <t>КАЛКУЛАЦИЯ - НЕКРОЛОГ ЦВЕТЕН С 1 СНИМКА</t>
  </si>
  <si>
    <t>Разходи за - ел.енергия, вода, разходи за ремонт и поддръжка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</si>
  <si>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тонер касети за принтер, за маски, латексови ръкавици, препарати и дезинфектанти за ръце</t>
    </r>
  </si>
  <si>
    <r>
      <t xml:space="preserve">4.Административни разходи- </t>
    </r>
    <r>
      <rPr>
        <sz val="11"/>
        <rFont val="Arial"/>
        <family val="2"/>
        <charset val="204"/>
      </rPr>
      <t>за телефонни разговори, интернет, канцеларски материали,за поддръжка и абонамент на компютри и копирна машина</t>
    </r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</si>
  <si>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 xml:space="preserve"> Констатиране местонахождението на гробното място (зона, парцел, ред). Справка за номера на гробно място в регистрите. При необходимост номериране на гроба- 2-ма работника</t>
    </r>
  </si>
  <si>
    <t>КАЛКУЛАЦИЯ - СКРЪБНА ВЕСТ - 5 БРОЯ</t>
  </si>
  <si>
    <r>
      <t xml:space="preserve">3.Разходи за персонала зает с предоставяне на услугата. </t>
    </r>
    <r>
      <rPr>
        <sz val="11"/>
        <rFont val="Arial"/>
        <family val="2"/>
        <charset val="204"/>
      </rPr>
      <t>Изготвяне на некролози - скръбна вест, сканиране и обработване на  снимка, разпечатване на готовите некролози - 1 работник</t>
    </r>
  </si>
  <si>
    <t>КАЛКУЛАЦИЯ - АДМИНИСТРАТИВНА УСЛУГА - ИЗДАВАНЕ НА ДОКУМЕНТ</t>
  </si>
  <si>
    <r>
      <t>1.</t>
    </r>
    <r>
      <rPr>
        <b/>
        <sz val="11"/>
        <rFont val="Arial"/>
        <family val="2"/>
        <charset val="204"/>
      </rPr>
      <t>Разходи за материали</t>
    </r>
    <r>
      <rPr>
        <sz val="11"/>
        <rFont val="Arial"/>
        <family val="2"/>
        <charset val="204"/>
      </rPr>
      <t xml:space="preserve"> - тонер касети за принтер, за рекламни материали, маски, латексови ръкавици, препарати и дезинфектанти за ръце и др </t>
    </r>
  </si>
  <si>
    <r>
      <t xml:space="preserve">4.Административни разходи- </t>
    </r>
    <r>
      <rPr>
        <sz val="11"/>
        <rFont val="Arial"/>
        <family val="2"/>
        <charset val="204"/>
      </rPr>
      <t>за телефонни разговори, интернет, канцеларски материали,за поддръжка и абонамент на компютри и принтери</t>
    </r>
  </si>
  <si>
    <t>УСЛУГА</t>
  </si>
  <si>
    <t>МЯРКА</t>
  </si>
  <si>
    <t>ЦЕНА С ДДС В ЛВ.</t>
  </si>
  <si>
    <t>ИЗКОПАВАНЕ НА БЕТОННИ ПЛОЧИ</t>
  </si>
  <si>
    <t>НАБОР НА НЕКРОЛОГ БЕЗ СНИМКА</t>
  </si>
  <si>
    <t>АДМИНИСТРАТИВНА УСЛУГА - ИЗДАВАНЕ НА ДОКУМЕНТ</t>
  </si>
  <si>
    <t>ЗАБЕЛЕЖКА</t>
  </si>
  <si>
    <t>ДОГОВОР С ВЪНШНА ФИРМА</t>
  </si>
  <si>
    <t>ВЪНШНА УСЛУГА</t>
  </si>
  <si>
    <t>ПОЛЗВАНЕ НА ЗАЛА ЦГП ЗА 1 ЧАС</t>
  </si>
  <si>
    <t>ПОЧИСТВАНЕ НАДВОЕН ГРОБ НЕПОДДЪРЖАН ДЪЛГО ВРЕМЕ</t>
  </si>
  <si>
    <t>ПОЧИСТВАНЕ НА ЕДИНИЧЕН ГРОБ НЕПОДДЪРЖАН ДЪЛГО ВРЕМЕ</t>
  </si>
  <si>
    <t>ПРЕДЛАГАНИ УСЛУГИ ОТ ОБРЕДЕН ДОМ ХАСКОВО</t>
  </si>
  <si>
    <t xml:space="preserve">КАЛКУЛАЦИЯ - ОСИГУРЯВАНЕ НА НОСАЧИ  НАД 4-ТИ ЕТАЖ </t>
  </si>
  <si>
    <t>цената е за 24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</si>
</sst>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л_в_._-;\-* #,##0.00\ _л_в_._-;_-* &quot;-&quot;??\ _л_в_._-;_-@_-"/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2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0" fontId="1" fillId="0" borderId="1" xfId="0" applyFont="1" applyFill="1" applyBorder="1"/>
    <xf numFmtId="2" fontId="0" fillId="0" borderId="0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/>
    <xf numFmtId="0" fontId="2" fillId="0" borderId="0" xfId="0" applyFont="1" applyFill="1" applyBorder="1"/>
    <xf numFmtId="2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Border="1" applyAlignment="1"/>
    <xf numFmtId="2" fontId="4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49" fontId="0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/>
    <xf numFmtId="0" fontId="11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0" fontId="1" fillId="2" borderId="1" xfId="0" applyFont="1" applyFill="1" applyBorder="1"/>
    <xf numFmtId="0" fontId="9" fillId="2" borderId="1" xfId="0" applyFont="1" applyFill="1" applyBorder="1"/>
    <xf numFmtId="0" fontId="9" fillId="0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2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0" fillId="0" borderId="1" xfId="0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12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1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2" fontId="0" fillId="0" borderId="0" xfId="0" applyNumberFormat="1" applyFill="1"/>
    <xf numFmtId="0" fontId="11" fillId="0" borderId="0" xfId="0" quotePrefix="1" applyFont="1" applyBorder="1" applyAlignment="1">
      <alignment vertical="center"/>
    </xf>
    <xf numFmtId="0" fontId="9" fillId="0" borderId="0" xfId="0" applyFont="1" applyFill="1"/>
    <xf numFmtId="0" fontId="0" fillId="0" borderId="0" xfId="0" quotePrefix="1"/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ill="1" applyAlignment="1"/>
    <xf numFmtId="43" fontId="0" fillId="0" borderId="0" xfId="1" applyFont="1" applyFill="1" applyBorder="1"/>
    <xf numFmtId="0" fontId="0" fillId="0" borderId="0" xfId="1" applyNumberFormat="1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/>
    <xf numFmtId="0" fontId="0" fillId="0" borderId="1" xfId="0" applyFill="1" applyBorder="1" applyAlignment="1">
      <alignment vertical="center"/>
    </xf>
    <xf numFmtId="0" fontId="0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" fontId="12" fillId="2" borderId="0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13" workbookViewId="0">
      <selection activeCell="G23" sqref="G23"/>
    </sheetView>
  </sheetViews>
  <sheetFormatPr defaultRowHeight="15" x14ac:dyDescent="0.25"/>
  <cols>
    <col min="1" max="1" width="8.42578125" style="41" customWidth="1"/>
    <col min="2" max="2" width="52.5703125" customWidth="1"/>
    <col min="3" max="3" width="8.42578125" style="37" bestFit="1" customWidth="1"/>
    <col min="4" max="4" width="15.5703125" style="49" customWidth="1"/>
    <col min="5" max="5" width="20.7109375" customWidth="1"/>
  </cols>
  <sheetData>
    <row r="1" spans="1:5" ht="24.95" customHeight="1" x14ac:dyDescent="0.25">
      <c r="A1" s="161" t="s">
        <v>265</v>
      </c>
      <c r="B1" s="161"/>
      <c r="C1" s="161"/>
      <c r="D1" s="161"/>
    </row>
    <row r="2" spans="1:5" ht="23.25" customHeight="1" x14ac:dyDescent="0.25">
      <c r="A2" s="148"/>
      <c r="B2" s="38"/>
      <c r="C2" s="44"/>
      <c r="D2" s="46"/>
    </row>
    <row r="3" spans="1:5" ht="29.25" customHeight="1" x14ac:dyDescent="0.25">
      <c r="A3" s="149" t="s">
        <v>38</v>
      </c>
      <c r="B3" s="56" t="s">
        <v>253</v>
      </c>
      <c r="C3" s="57" t="s">
        <v>254</v>
      </c>
      <c r="D3" s="58" t="s">
        <v>255</v>
      </c>
      <c r="E3" s="155" t="s">
        <v>259</v>
      </c>
    </row>
    <row r="4" spans="1:5" ht="20.100000000000001" customHeight="1" x14ac:dyDescent="0.25">
      <c r="A4" s="150">
        <v>1</v>
      </c>
      <c r="B4" s="42" t="s">
        <v>39</v>
      </c>
      <c r="C4" s="39" t="s">
        <v>25</v>
      </c>
      <c r="D4" s="47">
        <v>235</v>
      </c>
      <c r="E4" s="154"/>
    </row>
    <row r="5" spans="1:5" ht="20.100000000000001" customHeight="1" x14ac:dyDescent="0.25">
      <c r="A5" s="150">
        <v>2</v>
      </c>
      <c r="B5" s="42" t="s">
        <v>256</v>
      </c>
      <c r="C5" s="39" t="s">
        <v>25</v>
      </c>
      <c r="D5" s="47">
        <v>60</v>
      </c>
      <c r="E5" s="154"/>
    </row>
    <row r="6" spans="1:5" ht="38.25" customHeight="1" x14ac:dyDescent="0.25">
      <c r="A6" s="150">
        <v>3</v>
      </c>
      <c r="B6" s="151" t="s">
        <v>40</v>
      </c>
      <c r="C6" s="39" t="s">
        <v>25</v>
      </c>
      <c r="D6" s="47">
        <v>280</v>
      </c>
      <c r="E6" s="154"/>
    </row>
    <row r="7" spans="1:5" ht="20.100000000000001" customHeight="1" x14ac:dyDescent="0.25">
      <c r="A7" s="150">
        <v>4</v>
      </c>
      <c r="B7" s="42" t="s">
        <v>26</v>
      </c>
      <c r="C7" s="39" t="s">
        <v>25</v>
      </c>
      <c r="D7" s="47">
        <v>120</v>
      </c>
      <c r="E7" s="154"/>
    </row>
    <row r="8" spans="1:5" ht="20.100000000000001" customHeight="1" x14ac:dyDescent="0.25">
      <c r="A8" s="150">
        <v>5</v>
      </c>
      <c r="B8" s="42" t="s">
        <v>41</v>
      </c>
      <c r="C8" s="39" t="s">
        <v>25</v>
      </c>
      <c r="D8" s="47">
        <v>100</v>
      </c>
      <c r="E8" s="154"/>
    </row>
    <row r="9" spans="1:5" ht="20.100000000000001" customHeight="1" x14ac:dyDescent="0.25">
      <c r="A9" s="150">
        <v>6</v>
      </c>
      <c r="B9" s="42" t="s">
        <v>42</v>
      </c>
      <c r="C9" s="39" t="s">
        <v>25</v>
      </c>
      <c r="D9" s="47">
        <v>150</v>
      </c>
      <c r="E9" s="154"/>
    </row>
    <row r="10" spans="1:5" ht="20.100000000000001" customHeight="1" x14ac:dyDescent="0.25">
      <c r="A10" s="150">
        <v>7</v>
      </c>
      <c r="B10" s="42" t="s">
        <v>27</v>
      </c>
      <c r="C10" s="39" t="s">
        <v>25</v>
      </c>
      <c r="D10" s="47">
        <v>300</v>
      </c>
      <c r="E10" s="154"/>
    </row>
    <row r="11" spans="1:5" ht="30" x14ac:dyDescent="0.25">
      <c r="A11" s="150">
        <v>8</v>
      </c>
      <c r="B11" s="59" t="s">
        <v>109</v>
      </c>
      <c r="C11" s="40" t="s">
        <v>25</v>
      </c>
      <c r="D11" s="48">
        <v>200</v>
      </c>
      <c r="E11" s="154"/>
    </row>
    <row r="12" spans="1:5" ht="20.100000000000001" customHeight="1" x14ac:dyDescent="0.25">
      <c r="A12" s="150">
        <v>9</v>
      </c>
      <c r="B12" s="42" t="s">
        <v>43</v>
      </c>
      <c r="C12" s="39" t="s">
        <v>25</v>
      </c>
      <c r="D12" s="47">
        <v>40</v>
      </c>
      <c r="E12" s="154"/>
    </row>
    <row r="13" spans="1:5" ht="20.100000000000001" customHeight="1" x14ac:dyDescent="0.25">
      <c r="A13" s="150">
        <v>10</v>
      </c>
      <c r="B13" s="42" t="s">
        <v>44</v>
      </c>
      <c r="C13" s="39" t="s">
        <v>25</v>
      </c>
      <c r="D13" s="47">
        <v>45</v>
      </c>
      <c r="E13" s="154"/>
    </row>
    <row r="14" spans="1:5" ht="20.100000000000001" customHeight="1" x14ac:dyDescent="0.25">
      <c r="A14" s="150">
        <v>11</v>
      </c>
      <c r="B14" s="42" t="s">
        <v>45</v>
      </c>
      <c r="C14" s="39" t="s">
        <v>25</v>
      </c>
      <c r="D14" s="47">
        <v>60</v>
      </c>
      <c r="E14" s="154"/>
    </row>
    <row r="15" spans="1:5" ht="20.100000000000001" customHeight="1" x14ac:dyDescent="0.25">
      <c r="A15" s="150">
        <v>12</v>
      </c>
      <c r="B15" s="42" t="s">
        <v>46</v>
      </c>
      <c r="C15" s="39" t="s">
        <v>25</v>
      </c>
      <c r="D15" s="47">
        <v>90</v>
      </c>
      <c r="E15" s="154"/>
    </row>
    <row r="16" spans="1:5" ht="20.100000000000001" customHeight="1" x14ac:dyDescent="0.25">
      <c r="A16" s="150">
        <v>13</v>
      </c>
      <c r="B16" s="42" t="s">
        <v>47</v>
      </c>
      <c r="C16" s="160" t="s">
        <v>30</v>
      </c>
      <c r="D16" s="47">
        <v>10</v>
      </c>
      <c r="E16" s="154"/>
    </row>
    <row r="17" spans="1:5" ht="20.100000000000001" customHeight="1" x14ac:dyDescent="0.25">
      <c r="A17" s="150">
        <v>14</v>
      </c>
      <c r="B17" s="42" t="s">
        <v>28</v>
      </c>
      <c r="C17" s="39" t="s">
        <v>25</v>
      </c>
      <c r="D17" s="47">
        <v>15</v>
      </c>
      <c r="E17" s="154"/>
    </row>
    <row r="18" spans="1:5" ht="20.100000000000001" customHeight="1" x14ac:dyDescent="0.25">
      <c r="A18" s="150">
        <v>15</v>
      </c>
      <c r="B18" s="42" t="s">
        <v>48</v>
      </c>
      <c r="C18" s="39" t="s">
        <v>25</v>
      </c>
      <c r="D18" s="47">
        <v>140</v>
      </c>
      <c r="E18" s="154"/>
    </row>
    <row r="19" spans="1:5" ht="20.100000000000001" customHeight="1" x14ac:dyDescent="0.25">
      <c r="A19" s="150">
        <v>16</v>
      </c>
      <c r="B19" s="42" t="s">
        <v>49</v>
      </c>
      <c r="C19" s="39" t="s">
        <v>25</v>
      </c>
      <c r="D19" s="47">
        <v>100</v>
      </c>
      <c r="E19" s="154"/>
    </row>
    <row r="20" spans="1:5" ht="20.100000000000001" customHeight="1" x14ac:dyDescent="0.25">
      <c r="A20" s="150">
        <v>17</v>
      </c>
      <c r="B20" s="42" t="s">
        <v>50</v>
      </c>
      <c r="C20" s="39" t="s">
        <v>25</v>
      </c>
      <c r="D20" s="47">
        <v>80</v>
      </c>
      <c r="E20" s="154"/>
    </row>
    <row r="21" spans="1:5" ht="20.100000000000001" customHeight="1" x14ac:dyDescent="0.25">
      <c r="A21" s="150">
        <v>18</v>
      </c>
      <c r="B21" s="42" t="s">
        <v>51</v>
      </c>
      <c r="C21" s="39" t="s">
        <v>25</v>
      </c>
      <c r="D21" s="47">
        <v>40</v>
      </c>
      <c r="E21" s="154"/>
    </row>
    <row r="22" spans="1:5" ht="20.100000000000001" customHeight="1" x14ac:dyDescent="0.25">
      <c r="A22" s="150">
        <v>19</v>
      </c>
      <c r="B22" s="42" t="s">
        <v>36</v>
      </c>
      <c r="C22" s="39" t="s">
        <v>25</v>
      </c>
      <c r="D22" s="47">
        <v>35</v>
      </c>
      <c r="E22" s="154"/>
    </row>
    <row r="23" spans="1:5" ht="20.100000000000001" customHeight="1" x14ac:dyDescent="0.25">
      <c r="A23" s="150">
        <v>20</v>
      </c>
      <c r="B23" s="42" t="s">
        <v>52</v>
      </c>
      <c r="C23" s="39" t="s">
        <v>25</v>
      </c>
      <c r="D23" s="47">
        <v>35</v>
      </c>
      <c r="E23" s="154"/>
    </row>
    <row r="24" spans="1:5" ht="20.100000000000001" customHeight="1" x14ac:dyDescent="0.25">
      <c r="A24" s="150">
        <v>21</v>
      </c>
      <c r="B24" s="42" t="s">
        <v>53</v>
      </c>
      <c r="C24" s="160" t="s">
        <v>30</v>
      </c>
      <c r="D24" s="47">
        <v>40</v>
      </c>
      <c r="E24" s="154" t="s">
        <v>267</v>
      </c>
    </row>
    <row r="25" spans="1:5" ht="20.100000000000001" customHeight="1" x14ac:dyDescent="0.25">
      <c r="A25" s="150">
        <v>22</v>
      </c>
      <c r="B25" s="42" t="s">
        <v>54</v>
      </c>
      <c r="C25" s="160" t="s">
        <v>30</v>
      </c>
      <c r="D25" s="47">
        <v>40</v>
      </c>
      <c r="E25" s="154" t="s">
        <v>267</v>
      </c>
    </row>
    <row r="26" spans="1:5" ht="20.100000000000001" customHeight="1" x14ac:dyDescent="0.25">
      <c r="A26" s="150">
        <v>23</v>
      </c>
      <c r="B26" s="156" t="s">
        <v>262</v>
      </c>
      <c r="C26" s="39" t="s">
        <v>30</v>
      </c>
      <c r="D26" s="47">
        <v>50</v>
      </c>
      <c r="E26" s="154"/>
    </row>
    <row r="27" spans="1:5" ht="20.100000000000001" customHeight="1" x14ac:dyDescent="0.25">
      <c r="A27" s="150">
        <v>24</v>
      </c>
      <c r="B27" s="42" t="s">
        <v>56</v>
      </c>
      <c r="C27" s="39" t="s">
        <v>25</v>
      </c>
      <c r="D27" s="47">
        <v>35</v>
      </c>
      <c r="E27" s="154"/>
    </row>
    <row r="28" spans="1:5" ht="20.100000000000001" customHeight="1" x14ac:dyDescent="0.25">
      <c r="A28" s="147">
        <v>25</v>
      </c>
      <c r="B28" s="43" t="s">
        <v>57</v>
      </c>
      <c r="C28" s="40" t="s">
        <v>25</v>
      </c>
      <c r="D28" s="48">
        <v>20</v>
      </c>
      <c r="E28" s="154"/>
    </row>
    <row r="29" spans="1:5" ht="20.100000000000001" customHeight="1" x14ac:dyDescent="0.25">
      <c r="A29" s="150">
        <v>26</v>
      </c>
      <c r="B29" s="42" t="s">
        <v>55</v>
      </c>
      <c r="C29" s="39" t="s">
        <v>25</v>
      </c>
      <c r="D29" s="47">
        <v>10</v>
      </c>
      <c r="E29" s="154"/>
    </row>
    <row r="30" spans="1:5" ht="20.100000000000001" customHeight="1" x14ac:dyDescent="0.25">
      <c r="A30" s="150">
        <v>27</v>
      </c>
      <c r="B30" s="42" t="s">
        <v>29</v>
      </c>
      <c r="C30" s="39" t="s">
        <v>25</v>
      </c>
      <c r="D30" s="47">
        <v>10</v>
      </c>
      <c r="E30" s="154"/>
    </row>
    <row r="31" spans="1:5" ht="36.75" customHeight="1" x14ac:dyDescent="0.25">
      <c r="A31" s="150">
        <v>28</v>
      </c>
      <c r="B31" s="151" t="s">
        <v>110</v>
      </c>
      <c r="C31" s="39" t="s">
        <v>25</v>
      </c>
      <c r="D31" s="47">
        <v>50</v>
      </c>
      <c r="E31" s="154"/>
    </row>
    <row r="32" spans="1:5" ht="20.100000000000001" customHeight="1" x14ac:dyDescent="0.25">
      <c r="A32" s="150">
        <v>29</v>
      </c>
      <c r="B32" s="42" t="s">
        <v>32</v>
      </c>
      <c r="C32" s="39" t="s">
        <v>25</v>
      </c>
      <c r="D32" s="47">
        <v>50</v>
      </c>
      <c r="E32" s="154"/>
    </row>
    <row r="33" spans="1:5" ht="20.100000000000001" customHeight="1" x14ac:dyDescent="0.25">
      <c r="A33" s="150">
        <v>30</v>
      </c>
      <c r="B33" s="42" t="s">
        <v>33</v>
      </c>
      <c r="C33" s="39" t="s">
        <v>25</v>
      </c>
      <c r="D33" s="47">
        <v>35</v>
      </c>
      <c r="E33" s="154"/>
    </row>
    <row r="34" spans="1:5" ht="20.100000000000001" customHeight="1" x14ac:dyDescent="0.25">
      <c r="A34" s="150">
        <v>31</v>
      </c>
      <c r="B34" s="42" t="s">
        <v>58</v>
      </c>
      <c r="C34" s="39" t="s">
        <v>25</v>
      </c>
      <c r="D34" s="47">
        <v>15</v>
      </c>
      <c r="E34" s="154"/>
    </row>
    <row r="35" spans="1:5" ht="20.100000000000001" customHeight="1" x14ac:dyDescent="0.25">
      <c r="A35" s="150">
        <v>32</v>
      </c>
      <c r="B35" s="159" t="s">
        <v>264</v>
      </c>
      <c r="C35" s="39" t="s">
        <v>25</v>
      </c>
      <c r="D35" s="47">
        <v>25</v>
      </c>
      <c r="E35" s="154"/>
    </row>
    <row r="36" spans="1:5" ht="20.100000000000001" customHeight="1" x14ac:dyDescent="0.25">
      <c r="A36" s="150">
        <v>33</v>
      </c>
      <c r="B36" s="42" t="s">
        <v>35</v>
      </c>
      <c r="C36" s="39" t="s">
        <v>25</v>
      </c>
      <c r="D36" s="47">
        <v>25</v>
      </c>
      <c r="E36" s="154"/>
    </row>
    <row r="37" spans="1:5" ht="20.100000000000001" customHeight="1" x14ac:dyDescent="0.25">
      <c r="A37" s="150">
        <v>34</v>
      </c>
      <c r="B37" s="159" t="s">
        <v>263</v>
      </c>
      <c r="C37" s="39" t="s">
        <v>25</v>
      </c>
      <c r="D37" s="47">
        <v>35</v>
      </c>
      <c r="E37" s="154"/>
    </row>
    <row r="38" spans="1:5" ht="20.100000000000001" customHeight="1" x14ac:dyDescent="0.25">
      <c r="A38" s="150">
        <v>35</v>
      </c>
      <c r="B38" s="42" t="s">
        <v>59</v>
      </c>
      <c r="C38" s="39" t="s">
        <v>25</v>
      </c>
      <c r="D38" s="47">
        <v>15</v>
      </c>
      <c r="E38" s="154"/>
    </row>
    <row r="39" spans="1:5" ht="30" x14ac:dyDescent="0.25">
      <c r="A39" s="150">
        <v>36</v>
      </c>
      <c r="B39" s="151" t="s">
        <v>60</v>
      </c>
      <c r="C39" s="39" t="s">
        <v>25</v>
      </c>
      <c r="D39" s="47">
        <v>40</v>
      </c>
      <c r="E39" s="154"/>
    </row>
    <row r="40" spans="1:5" ht="30" x14ac:dyDescent="0.25">
      <c r="A40" s="150">
        <v>37</v>
      </c>
      <c r="B40" s="151" t="s">
        <v>61</v>
      </c>
      <c r="C40" s="39" t="s">
        <v>25</v>
      </c>
      <c r="D40" s="47">
        <v>70</v>
      </c>
      <c r="E40" s="154"/>
    </row>
    <row r="41" spans="1:5" ht="20.100000000000001" customHeight="1" x14ac:dyDescent="0.25">
      <c r="A41" s="150">
        <v>38</v>
      </c>
      <c r="B41" s="53" t="s">
        <v>62</v>
      </c>
      <c r="C41" s="54" t="s">
        <v>25</v>
      </c>
      <c r="D41" s="55">
        <v>80</v>
      </c>
      <c r="E41" s="154"/>
    </row>
    <row r="42" spans="1:5" ht="20.100000000000001" customHeight="1" x14ac:dyDescent="0.25">
      <c r="A42" s="150">
        <v>39</v>
      </c>
      <c r="B42" s="53" t="s">
        <v>63</v>
      </c>
      <c r="C42" s="54" t="s">
        <v>25</v>
      </c>
      <c r="D42" s="55">
        <v>130</v>
      </c>
      <c r="E42" s="154"/>
    </row>
    <row r="43" spans="1:5" ht="20.100000000000001" customHeight="1" x14ac:dyDescent="0.25">
      <c r="A43" s="150">
        <v>40</v>
      </c>
      <c r="B43" s="53" t="s">
        <v>64</v>
      </c>
      <c r="C43" s="54" t="s">
        <v>25</v>
      </c>
      <c r="D43" s="55">
        <v>150</v>
      </c>
      <c r="E43" s="154"/>
    </row>
    <row r="44" spans="1:5" ht="20.100000000000001" customHeight="1" x14ac:dyDescent="0.25">
      <c r="A44" s="150">
        <v>41</v>
      </c>
      <c r="B44" s="53" t="s">
        <v>65</v>
      </c>
      <c r="C44" s="54" t="s">
        <v>25</v>
      </c>
      <c r="D44" s="55">
        <v>200</v>
      </c>
      <c r="E44" s="154"/>
    </row>
    <row r="45" spans="1:5" ht="20.100000000000001" customHeight="1" x14ac:dyDescent="0.25">
      <c r="A45" s="150">
        <v>42</v>
      </c>
      <c r="B45" s="42" t="s">
        <v>103</v>
      </c>
      <c r="C45" s="39" t="s">
        <v>25</v>
      </c>
      <c r="D45" s="47">
        <v>25</v>
      </c>
      <c r="E45" s="154"/>
    </row>
    <row r="46" spans="1:5" ht="20.100000000000001" customHeight="1" x14ac:dyDescent="0.25">
      <c r="A46" s="150">
        <v>43</v>
      </c>
      <c r="B46" s="42" t="s">
        <v>66</v>
      </c>
      <c r="C46" s="39" t="s">
        <v>25</v>
      </c>
      <c r="D46" s="47">
        <v>50</v>
      </c>
      <c r="E46" s="154"/>
    </row>
    <row r="47" spans="1:5" ht="20.100000000000001" customHeight="1" x14ac:dyDescent="0.25">
      <c r="A47" s="150">
        <v>44</v>
      </c>
      <c r="B47" s="42" t="s">
        <v>67</v>
      </c>
      <c r="C47" s="39" t="s">
        <v>25</v>
      </c>
      <c r="D47" s="47">
        <v>60</v>
      </c>
      <c r="E47" s="154"/>
    </row>
    <row r="48" spans="1:5" ht="20.100000000000001" customHeight="1" x14ac:dyDescent="0.25">
      <c r="A48" s="150">
        <v>45</v>
      </c>
      <c r="B48" s="42" t="s">
        <v>68</v>
      </c>
      <c r="C48" s="39" t="s">
        <v>25</v>
      </c>
      <c r="D48" s="47">
        <v>80</v>
      </c>
      <c r="E48" s="154"/>
    </row>
    <row r="49" spans="1:5" ht="20.100000000000001" customHeight="1" x14ac:dyDescent="0.25">
      <c r="A49" s="150">
        <v>46</v>
      </c>
      <c r="B49" s="42" t="s">
        <v>34</v>
      </c>
      <c r="C49" s="39" t="s">
        <v>25</v>
      </c>
      <c r="D49" s="47">
        <v>15</v>
      </c>
      <c r="E49" s="154"/>
    </row>
    <row r="50" spans="1:5" ht="20.100000000000001" customHeight="1" x14ac:dyDescent="0.25">
      <c r="A50" s="150">
        <v>47</v>
      </c>
      <c r="B50" s="42" t="s">
        <v>31</v>
      </c>
      <c r="C50" s="39" t="s">
        <v>25</v>
      </c>
      <c r="D50" s="47">
        <v>1</v>
      </c>
      <c r="E50" s="154"/>
    </row>
    <row r="51" spans="1:5" ht="20.100000000000001" customHeight="1" x14ac:dyDescent="0.25">
      <c r="A51" s="150">
        <v>48</v>
      </c>
      <c r="B51" s="42" t="s">
        <v>69</v>
      </c>
      <c r="C51" s="39" t="s">
        <v>25</v>
      </c>
      <c r="D51" s="47">
        <v>5</v>
      </c>
      <c r="E51" s="154"/>
    </row>
    <row r="52" spans="1:5" ht="20.100000000000001" customHeight="1" x14ac:dyDescent="0.25">
      <c r="A52" s="150">
        <v>49</v>
      </c>
      <c r="B52" s="42" t="s">
        <v>70</v>
      </c>
      <c r="C52" s="39" t="s">
        <v>25</v>
      </c>
      <c r="D52" s="47">
        <v>1.5</v>
      </c>
      <c r="E52" s="154"/>
    </row>
    <row r="53" spans="1:5" ht="20.100000000000001" customHeight="1" x14ac:dyDescent="0.25">
      <c r="A53" s="150">
        <v>50</v>
      </c>
      <c r="B53" s="43" t="s">
        <v>257</v>
      </c>
      <c r="C53" s="39" t="s">
        <v>25</v>
      </c>
      <c r="D53" s="48">
        <v>2</v>
      </c>
      <c r="E53" s="154"/>
    </row>
    <row r="54" spans="1:5" ht="20.100000000000001" customHeight="1" x14ac:dyDescent="0.25">
      <c r="A54" s="150">
        <v>51</v>
      </c>
      <c r="B54" s="43" t="s">
        <v>82</v>
      </c>
      <c r="C54" s="39" t="s">
        <v>25</v>
      </c>
      <c r="D54" s="48">
        <v>5</v>
      </c>
      <c r="E54" s="154"/>
    </row>
    <row r="55" spans="1:5" ht="20.100000000000001" customHeight="1" x14ac:dyDescent="0.25">
      <c r="A55" s="150">
        <v>52</v>
      </c>
      <c r="B55" s="45" t="s">
        <v>73</v>
      </c>
      <c r="C55" s="51" t="s">
        <v>25</v>
      </c>
      <c r="D55" s="52">
        <v>0.1</v>
      </c>
      <c r="E55" s="154"/>
    </row>
    <row r="56" spans="1:5" ht="20.100000000000001" customHeight="1" x14ac:dyDescent="0.25">
      <c r="A56" s="150">
        <v>53</v>
      </c>
      <c r="B56" s="42" t="s">
        <v>258</v>
      </c>
      <c r="C56" s="39" t="s">
        <v>25</v>
      </c>
      <c r="D56" s="47">
        <v>6</v>
      </c>
      <c r="E56" s="154"/>
    </row>
    <row r="57" spans="1:5" ht="30" x14ac:dyDescent="0.25">
      <c r="A57" s="150">
        <v>54</v>
      </c>
      <c r="B57" s="151" t="s">
        <v>79</v>
      </c>
      <c r="C57" s="39" t="s">
        <v>25</v>
      </c>
      <c r="D57" s="55">
        <v>2</v>
      </c>
      <c r="E57" s="154"/>
    </row>
    <row r="58" spans="1:5" ht="20.100000000000001" customHeight="1" x14ac:dyDescent="0.25">
      <c r="A58" s="150">
        <v>55</v>
      </c>
      <c r="B58" s="45" t="s">
        <v>71</v>
      </c>
      <c r="C58" s="51" t="s">
        <v>37</v>
      </c>
      <c r="D58" s="52">
        <v>1.2</v>
      </c>
      <c r="E58" s="154"/>
    </row>
    <row r="59" spans="1:5" ht="20.100000000000001" customHeight="1" x14ac:dyDescent="0.25">
      <c r="A59" s="150">
        <v>56</v>
      </c>
      <c r="B59" s="45" t="s">
        <v>72</v>
      </c>
      <c r="C59" s="51" t="s">
        <v>37</v>
      </c>
      <c r="D59" s="52">
        <v>2.35</v>
      </c>
      <c r="E59" s="154"/>
    </row>
    <row r="60" spans="1:5" ht="20.100000000000001" customHeight="1" x14ac:dyDescent="0.25">
      <c r="A60" s="150">
        <v>57</v>
      </c>
      <c r="B60" s="152" t="s">
        <v>74</v>
      </c>
      <c r="C60" s="54" t="s">
        <v>25</v>
      </c>
      <c r="D60" s="55">
        <v>10</v>
      </c>
      <c r="E60" s="154"/>
    </row>
    <row r="61" spans="1:5" ht="20.100000000000001" customHeight="1" x14ac:dyDescent="0.25">
      <c r="A61" s="150">
        <v>58</v>
      </c>
      <c r="B61" s="152" t="s">
        <v>75</v>
      </c>
      <c r="C61" s="54" t="s">
        <v>25</v>
      </c>
      <c r="D61" s="55">
        <v>5</v>
      </c>
      <c r="E61" s="154"/>
    </row>
    <row r="62" spans="1:5" ht="35.25" customHeight="1" x14ac:dyDescent="0.25">
      <c r="A62" s="150">
        <v>59</v>
      </c>
      <c r="B62" s="53" t="s">
        <v>78</v>
      </c>
      <c r="C62" s="54" t="s">
        <v>25</v>
      </c>
      <c r="D62" s="55">
        <v>15</v>
      </c>
      <c r="E62" s="154"/>
    </row>
    <row r="63" spans="1:5" ht="20.100000000000001" customHeight="1" x14ac:dyDescent="0.25">
      <c r="A63" s="150">
        <v>60</v>
      </c>
      <c r="B63" s="50" t="s">
        <v>80</v>
      </c>
      <c r="C63" s="39" t="s">
        <v>25</v>
      </c>
      <c r="D63" s="55">
        <v>6</v>
      </c>
      <c r="E63" s="154"/>
    </row>
    <row r="64" spans="1:5" ht="20.100000000000001" customHeight="1" x14ac:dyDescent="0.25">
      <c r="A64" s="150">
        <v>61</v>
      </c>
      <c r="B64" s="50" t="s">
        <v>81</v>
      </c>
      <c r="C64" s="39" t="s">
        <v>25</v>
      </c>
      <c r="D64" s="55">
        <v>8</v>
      </c>
      <c r="E64" s="154"/>
    </row>
    <row r="65" spans="1:5" ht="27.75" customHeight="1" x14ac:dyDescent="0.25">
      <c r="A65" s="150">
        <v>62</v>
      </c>
      <c r="B65" s="152" t="s">
        <v>76</v>
      </c>
      <c r="C65" s="54" t="s">
        <v>25</v>
      </c>
      <c r="D65" s="55">
        <v>75</v>
      </c>
      <c r="E65" s="162" t="s">
        <v>260</v>
      </c>
    </row>
    <row r="66" spans="1:5" ht="25.5" customHeight="1" x14ac:dyDescent="0.25">
      <c r="A66" s="150">
        <v>63</v>
      </c>
      <c r="B66" s="152" t="s">
        <v>77</v>
      </c>
      <c r="C66" s="54" t="s">
        <v>25</v>
      </c>
      <c r="D66" s="55">
        <v>65</v>
      </c>
      <c r="E66" s="163"/>
    </row>
    <row r="67" spans="1:5" ht="20.100000000000001" customHeight="1" x14ac:dyDescent="0.25">
      <c r="A67" s="150">
        <v>64</v>
      </c>
      <c r="B67" s="42" t="s">
        <v>84</v>
      </c>
      <c r="C67" s="54" t="s">
        <v>25</v>
      </c>
      <c r="D67" s="153">
        <v>320</v>
      </c>
      <c r="E67" s="162" t="s">
        <v>260</v>
      </c>
    </row>
    <row r="68" spans="1:5" ht="20.100000000000001" customHeight="1" x14ac:dyDescent="0.25">
      <c r="A68" s="150">
        <v>65</v>
      </c>
      <c r="B68" s="42" t="s">
        <v>85</v>
      </c>
      <c r="C68" s="54" t="s">
        <v>25</v>
      </c>
      <c r="D68" s="153">
        <v>500</v>
      </c>
      <c r="E68" s="164"/>
    </row>
    <row r="69" spans="1:5" ht="20.100000000000001" customHeight="1" x14ac:dyDescent="0.25">
      <c r="A69" s="150">
        <v>66</v>
      </c>
      <c r="B69" s="42" t="s">
        <v>86</v>
      </c>
      <c r="C69" s="54" t="s">
        <v>25</v>
      </c>
      <c r="D69" s="153">
        <v>230</v>
      </c>
      <c r="E69" s="164"/>
    </row>
    <row r="70" spans="1:5" ht="20.100000000000001" customHeight="1" x14ac:dyDescent="0.25">
      <c r="A70" s="150">
        <v>67</v>
      </c>
      <c r="B70" s="42" t="s">
        <v>83</v>
      </c>
      <c r="C70" s="54" t="s">
        <v>25</v>
      </c>
      <c r="D70" s="153">
        <v>280</v>
      </c>
      <c r="E70" s="164"/>
    </row>
    <row r="71" spans="1:5" ht="20.100000000000001" customHeight="1" x14ac:dyDescent="0.25">
      <c r="A71" s="150">
        <v>68</v>
      </c>
      <c r="B71" s="42" t="s">
        <v>87</v>
      </c>
      <c r="C71" s="39" t="s">
        <v>88</v>
      </c>
      <c r="D71" s="153">
        <v>190</v>
      </c>
      <c r="E71" s="164"/>
    </row>
    <row r="72" spans="1:5" ht="20.100000000000001" customHeight="1" x14ac:dyDescent="0.25">
      <c r="A72" s="150">
        <v>69</v>
      </c>
      <c r="B72" s="42" t="s">
        <v>90</v>
      </c>
      <c r="C72" s="39" t="s">
        <v>88</v>
      </c>
      <c r="D72" s="153">
        <v>230</v>
      </c>
      <c r="E72" s="164"/>
    </row>
    <row r="73" spans="1:5" ht="20.100000000000001" customHeight="1" x14ac:dyDescent="0.25">
      <c r="A73" s="150">
        <v>70</v>
      </c>
      <c r="B73" s="42" t="s">
        <v>89</v>
      </c>
      <c r="C73" s="39" t="s">
        <v>88</v>
      </c>
      <c r="D73" s="153">
        <v>330</v>
      </c>
      <c r="E73" s="164"/>
    </row>
    <row r="74" spans="1:5" ht="20.100000000000001" customHeight="1" x14ac:dyDescent="0.25">
      <c r="A74" s="150">
        <v>71</v>
      </c>
      <c r="B74" s="42" t="s">
        <v>92</v>
      </c>
      <c r="C74" s="39" t="s">
        <v>88</v>
      </c>
      <c r="D74" s="153">
        <v>430</v>
      </c>
      <c r="E74" s="164"/>
    </row>
    <row r="75" spans="1:5" ht="20.100000000000001" customHeight="1" x14ac:dyDescent="0.25">
      <c r="A75" s="150">
        <v>72</v>
      </c>
      <c r="B75" s="42" t="s">
        <v>91</v>
      </c>
      <c r="C75" s="39" t="s">
        <v>25</v>
      </c>
      <c r="D75" s="153">
        <v>80</v>
      </c>
      <c r="E75" s="163"/>
    </row>
    <row r="76" spans="1:5" ht="20.100000000000001" customHeight="1" x14ac:dyDescent="0.25">
      <c r="A76" s="150">
        <v>73</v>
      </c>
      <c r="B76" s="42" t="s">
        <v>94</v>
      </c>
      <c r="C76" s="39" t="s">
        <v>25</v>
      </c>
      <c r="D76" s="153">
        <v>28</v>
      </c>
      <c r="E76" s="162" t="s">
        <v>261</v>
      </c>
    </row>
    <row r="77" spans="1:5" ht="20.100000000000001" customHeight="1" x14ac:dyDescent="0.25">
      <c r="A77" s="150">
        <v>74</v>
      </c>
      <c r="B77" s="42" t="s">
        <v>93</v>
      </c>
      <c r="C77" s="39" t="s">
        <v>25</v>
      </c>
      <c r="D77" s="153">
        <v>34</v>
      </c>
      <c r="E77" s="164"/>
    </row>
    <row r="78" spans="1:5" ht="20.100000000000001" customHeight="1" x14ac:dyDescent="0.25">
      <c r="A78" s="150">
        <v>75</v>
      </c>
      <c r="B78" s="42" t="s">
        <v>95</v>
      </c>
      <c r="C78" s="39" t="s">
        <v>25</v>
      </c>
      <c r="D78" s="153">
        <v>35</v>
      </c>
      <c r="E78" s="164"/>
    </row>
    <row r="79" spans="1:5" ht="20.100000000000001" customHeight="1" x14ac:dyDescent="0.25">
      <c r="A79" s="150">
        <v>76</v>
      </c>
      <c r="B79" s="42" t="s">
        <v>96</v>
      </c>
      <c r="C79" s="39" t="s">
        <v>25</v>
      </c>
      <c r="D79" s="153">
        <v>42</v>
      </c>
      <c r="E79" s="164"/>
    </row>
    <row r="80" spans="1:5" ht="20.100000000000001" customHeight="1" x14ac:dyDescent="0.25">
      <c r="A80" s="150">
        <v>77</v>
      </c>
      <c r="B80" s="42" t="s">
        <v>97</v>
      </c>
      <c r="C80" s="39" t="s">
        <v>25</v>
      </c>
      <c r="D80" s="153">
        <v>34</v>
      </c>
      <c r="E80" s="164"/>
    </row>
    <row r="81" spans="1:5" ht="20.100000000000001" customHeight="1" x14ac:dyDescent="0.25">
      <c r="A81" s="150">
        <v>78</v>
      </c>
      <c r="B81" s="42" t="s">
        <v>98</v>
      </c>
      <c r="C81" s="39" t="s">
        <v>25</v>
      </c>
      <c r="D81" s="153">
        <v>42</v>
      </c>
      <c r="E81" s="164"/>
    </row>
    <row r="82" spans="1:5" ht="20.100000000000001" customHeight="1" x14ac:dyDescent="0.25">
      <c r="A82" s="150">
        <v>79</v>
      </c>
      <c r="B82" s="42" t="s">
        <v>100</v>
      </c>
      <c r="C82" s="39" t="s">
        <v>25</v>
      </c>
      <c r="D82" s="153">
        <v>42</v>
      </c>
      <c r="E82" s="164"/>
    </row>
    <row r="83" spans="1:5" ht="20.100000000000001" customHeight="1" x14ac:dyDescent="0.25">
      <c r="A83" s="150">
        <v>80</v>
      </c>
      <c r="B83" s="42" t="s">
        <v>99</v>
      </c>
      <c r="C83" s="39" t="s">
        <v>25</v>
      </c>
      <c r="D83" s="153">
        <v>48</v>
      </c>
      <c r="E83" s="163"/>
    </row>
  </sheetData>
  <mergeCells count="4">
    <mergeCell ref="A1:D1"/>
    <mergeCell ref="E65:E66"/>
    <mergeCell ref="E67:E75"/>
    <mergeCell ref="E76:E83"/>
  </mergeCells>
  <pageMargins left="0.35" right="0.44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opLeftCell="A11" workbookViewId="0">
      <selection activeCell="A36" sqref="A36"/>
    </sheetView>
  </sheetViews>
  <sheetFormatPr defaultRowHeight="15" x14ac:dyDescent="0.25"/>
  <cols>
    <col min="1" max="1" width="61.5703125" customWidth="1"/>
    <col min="2" max="2" width="17.85546875" customWidth="1"/>
    <col min="3" max="4" width="14.7109375" style="7" customWidth="1"/>
    <col min="5" max="6" width="17.28515625" style="7" customWidth="1"/>
    <col min="7" max="7" width="13.42578125" style="7" customWidth="1"/>
    <col min="8" max="8" width="13.5703125" style="7" customWidth="1"/>
    <col min="9" max="14" width="14.7109375" style="7" customWidth="1"/>
    <col min="15" max="16" width="10.5703125" customWidth="1"/>
  </cols>
  <sheetData>
    <row r="2" spans="1:14" ht="50.1" customHeight="1" x14ac:dyDescent="0.25">
      <c r="A2" s="167" t="s">
        <v>16</v>
      </c>
      <c r="B2" s="167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77"/>
      <c r="B3" s="7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30" customHeight="1" x14ac:dyDescent="0.25">
      <c r="A4" s="91" t="s">
        <v>2</v>
      </c>
      <c r="B4" s="96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35.25" customHeight="1" x14ac:dyDescent="0.25">
      <c r="A5" s="80" t="s">
        <v>120</v>
      </c>
      <c r="B5" s="64">
        <v>6.55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92"/>
      <c r="B6" s="6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30" customHeight="1" x14ac:dyDescent="0.25">
      <c r="A7" s="91" t="s">
        <v>3</v>
      </c>
      <c r="B7" s="8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33.75" customHeight="1" x14ac:dyDescent="0.25">
      <c r="A8" s="80" t="s">
        <v>198</v>
      </c>
      <c r="B8" s="64">
        <f>B10*20%</f>
        <v>3.4979999999999998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93"/>
      <c r="B9" s="6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87.75" customHeight="1" x14ac:dyDescent="0.25">
      <c r="A10" s="94" t="s">
        <v>122</v>
      </c>
      <c r="B10" s="64">
        <v>17.489999999999998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56.25" customHeight="1" x14ac:dyDescent="0.25">
      <c r="A11" s="94" t="s">
        <v>121</v>
      </c>
      <c r="B11" s="64">
        <f>SUM(B5:B10)*10%</f>
        <v>2.7538</v>
      </c>
      <c r="H11" s="6"/>
      <c r="N11"/>
    </row>
    <row r="12" spans="1:14" ht="30" customHeight="1" x14ac:dyDescent="0.25">
      <c r="A12" s="91" t="s">
        <v>7</v>
      </c>
      <c r="B12" s="64">
        <v>3.04</v>
      </c>
      <c r="N12"/>
    </row>
    <row r="13" spans="1:14" x14ac:dyDescent="0.25">
      <c r="A13" s="95"/>
      <c r="B13" s="64"/>
      <c r="N13"/>
    </row>
    <row r="14" spans="1:14" ht="30" customHeight="1" x14ac:dyDescent="0.25">
      <c r="A14" s="84" t="s">
        <v>131</v>
      </c>
      <c r="B14" s="69">
        <f>SUM(B5:B12)</f>
        <v>33.331799999999994</v>
      </c>
      <c r="N14"/>
    </row>
    <row r="15" spans="1:14" ht="30" customHeight="1" x14ac:dyDescent="0.25">
      <c r="A15" s="86" t="s">
        <v>129</v>
      </c>
      <c r="B15" s="82">
        <f>B14*20%</f>
        <v>6.6663599999999992</v>
      </c>
      <c r="N15"/>
    </row>
    <row r="16" spans="1:14" ht="30" customHeight="1" x14ac:dyDescent="0.25">
      <c r="A16" s="84" t="s">
        <v>130</v>
      </c>
      <c r="B16" s="69">
        <f>SUM(B14:B15)</f>
        <v>39.998159999999991</v>
      </c>
    </row>
    <row r="17" spans="1:2" x14ac:dyDescent="0.25">
      <c r="A17" s="78"/>
      <c r="B17" s="88"/>
    </row>
    <row r="20" spans="1:2" x14ac:dyDescent="0.25">
      <c r="A20" s="127" t="s">
        <v>187</v>
      </c>
      <c r="B20" s="127"/>
    </row>
    <row r="21" spans="1:2" x14ac:dyDescent="0.25">
      <c r="A21" s="135" t="s">
        <v>194</v>
      </c>
      <c r="B21" s="127"/>
    </row>
    <row r="22" spans="1:2" x14ac:dyDescent="0.25">
      <c r="A22" s="135" t="s">
        <v>195</v>
      </c>
      <c r="B22" s="127"/>
    </row>
    <row r="23" spans="1:2" x14ac:dyDescent="0.25">
      <c r="A23" s="135" t="s">
        <v>193</v>
      </c>
      <c r="B23" s="127"/>
    </row>
    <row r="24" spans="1:2" x14ac:dyDescent="0.25">
      <c r="A24" s="135" t="s">
        <v>196</v>
      </c>
      <c r="B24" s="76"/>
    </row>
    <row r="25" spans="1:2" x14ac:dyDescent="0.25">
      <c r="A25" s="75"/>
      <c r="B25" s="76"/>
    </row>
    <row r="26" spans="1:2" x14ac:dyDescent="0.25">
      <c r="A26" s="166" t="s">
        <v>197</v>
      </c>
      <c r="B26" s="166"/>
    </row>
    <row r="27" spans="1:2" x14ac:dyDescent="0.25">
      <c r="A27" s="166"/>
      <c r="B27" s="166"/>
    </row>
    <row r="28" spans="1:2" x14ac:dyDescent="0.25">
      <c r="A28" s="166"/>
      <c r="B28" s="166"/>
    </row>
  </sheetData>
  <mergeCells count="2">
    <mergeCell ref="A2:B2"/>
    <mergeCell ref="A26:B28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zoomScale="87" zoomScaleNormal="87" workbookViewId="0">
      <selection activeCell="F16" sqref="F16"/>
    </sheetView>
  </sheetViews>
  <sheetFormatPr defaultRowHeight="15" x14ac:dyDescent="0.25"/>
  <cols>
    <col min="1" max="1" width="4.28515625" customWidth="1"/>
    <col min="2" max="2" width="61.710937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17</v>
      </c>
      <c r="C2" s="167"/>
      <c r="D2"/>
      <c r="E2"/>
      <c r="F2"/>
      <c r="G2"/>
      <c r="H2"/>
      <c r="I2"/>
      <c r="J2"/>
      <c r="K2"/>
      <c r="L2"/>
      <c r="M2"/>
      <c r="N2"/>
      <c r="O2"/>
      <c r="P2"/>
    </row>
    <row r="3" spans="2:16" x14ac:dyDescent="0.25">
      <c r="B3" s="116"/>
      <c r="C3" s="60"/>
      <c r="D3"/>
      <c r="E3"/>
      <c r="F3"/>
      <c r="G3"/>
      <c r="H3"/>
      <c r="I3"/>
      <c r="J3"/>
      <c r="K3"/>
      <c r="L3"/>
      <c r="M3"/>
      <c r="N3"/>
      <c r="O3"/>
      <c r="P3"/>
    </row>
    <row r="4" spans="2:16" ht="30" customHeight="1" x14ac:dyDescent="0.25">
      <c r="B4" s="106" t="s">
        <v>2</v>
      </c>
      <c r="C4" s="102" t="s">
        <v>4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2:16" ht="39" customHeight="1" x14ac:dyDescent="0.25">
      <c r="B5" s="62" t="s">
        <v>147</v>
      </c>
      <c r="C5" s="64">
        <v>1.32</v>
      </c>
      <c r="D5"/>
      <c r="E5"/>
      <c r="F5"/>
      <c r="G5"/>
      <c r="H5"/>
      <c r="I5"/>
      <c r="J5"/>
      <c r="K5"/>
      <c r="L5"/>
      <c r="M5"/>
      <c r="N5"/>
      <c r="O5"/>
      <c r="P5"/>
    </row>
    <row r="6" spans="2:16" x14ac:dyDescent="0.25">
      <c r="B6" s="107"/>
      <c r="C6" s="65"/>
      <c r="D6"/>
      <c r="E6"/>
      <c r="F6"/>
      <c r="G6"/>
      <c r="H6"/>
      <c r="I6"/>
      <c r="J6"/>
      <c r="K6"/>
      <c r="L6"/>
      <c r="M6"/>
      <c r="N6"/>
      <c r="O6"/>
      <c r="P6"/>
    </row>
    <row r="7" spans="2:16" ht="30" customHeight="1" x14ac:dyDescent="0.25">
      <c r="B7" s="106" t="s">
        <v>3</v>
      </c>
      <c r="C7" s="66"/>
      <c r="D7"/>
      <c r="E7"/>
      <c r="F7"/>
      <c r="G7"/>
      <c r="H7"/>
      <c r="I7"/>
      <c r="J7"/>
      <c r="K7"/>
      <c r="L7"/>
      <c r="M7"/>
      <c r="N7"/>
      <c r="O7"/>
      <c r="P7"/>
    </row>
    <row r="8" spans="2:16" ht="30" customHeight="1" x14ac:dyDescent="0.25">
      <c r="B8" s="62" t="s">
        <v>199</v>
      </c>
      <c r="C8" s="65">
        <f>C10*20%</f>
        <v>5.4619999999999997</v>
      </c>
      <c r="D8"/>
      <c r="E8"/>
      <c r="F8"/>
      <c r="G8"/>
      <c r="H8"/>
      <c r="I8"/>
      <c r="J8"/>
      <c r="K8"/>
      <c r="L8"/>
      <c r="M8"/>
      <c r="N8"/>
      <c r="O8"/>
      <c r="P8"/>
    </row>
    <row r="9" spans="2:16" x14ac:dyDescent="0.25">
      <c r="B9" s="108"/>
      <c r="C9" s="65"/>
      <c r="D9"/>
      <c r="E9"/>
      <c r="F9"/>
      <c r="G9"/>
      <c r="H9"/>
      <c r="I9"/>
      <c r="J9"/>
      <c r="K9"/>
      <c r="L9"/>
      <c r="M9"/>
      <c r="N9"/>
      <c r="O9"/>
      <c r="P9"/>
    </row>
    <row r="10" spans="2:16" ht="108" customHeight="1" x14ac:dyDescent="0.25">
      <c r="B10" s="109" t="s">
        <v>148</v>
      </c>
      <c r="C10" s="67">
        <v>27.31</v>
      </c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2:16" ht="42.75" customHeight="1" x14ac:dyDescent="0.25">
      <c r="B11" s="109" t="s">
        <v>140</v>
      </c>
      <c r="C11" s="67">
        <f>SUM(C5:C10)*10%</f>
        <v>3.4092000000000002</v>
      </c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2:16" ht="30" customHeight="1" x14ac:dyDescent="0.25">
      <c r="B12" s="106" t="s">
        <v>7</v>
      </c>
      <c r="C12" s="65">
        <v>0</v>
      </c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2:16" x14ac:dyDescent="0.25">
      <c r="B13" s="110"/>
      <c r="C13" s="65"/>
      <c r="J13" s="6"/>
      <c r="P13"/>
    </row>
    <row r="14" spans="2:16" ht="30" customHeight="1" x14ac:dyDescent="0.25">
      <c r="B14" s="84" t="s">
        <v>131</v>
      </c>
      <c r="C14" s="68">
        <f>SUM(C5:C12)</f>
        <v>37.501199999999997</v>
      </c>
      <c r="P14"/>
    </row>
    <row r="15" spans="2:16" ht="30" customHeight="1" x14ac:dyDescent="0.25">
      <c r="B15" s="86" t="s">
        <v>129</v>
      </c>
      <c r="C15" s="68">
        <f>C14*20%</f>
        <v>7.5002399999999998</v>
      </c>
      <c r="P15"/>
    </row>
    <row r="16" spans="2:16" ht="30" customHeight="1" x14ac:dyDescent="0.25">
      <c r="B16" s="84" t="s">
        <v>130</v>
      </c>
      <c r="C16" s="69">
        <f>SUM(C14:C15)</f>
        <v>45.001439999999995</v>
      </c>
      <c r="P16"/>
    </row>
    <row r="17" spans="2:3" x14ac:dyDescent="0.25">
      <c r="B17" s="14"/>
      <c r="C17" s="119"/>
    </row>
    <row r="18" spans="2:3" x14ac:dyDescent="0.25">
      <c r="B18" s="157"/>
      <c r="C18" s="158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zoomScale="89" zoomScaleNormal="89" workbookViewId="0">
      <selection activeCell="G10" sqref="G10"/>
    </sheetView>
  </sheetViews>
  <sheetFormatPr defaultRowHeight="15" x14ac:dyDescent="0.25"/>
  <cols>
    <col min="1" max="1" width="4.28515625" customWidth="1"/>
    <col min="2" max="2" width="61.710937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7" t="s">
        <v>18</v>
      </c>
      <c r="C2" s="167"/>
      <c r="D2"/>
      <c r="E2"/>
      <c r="F2"/>
      <c r="G2"/>
      <c r="H2"/>
      <c r="I2"/>
      <c r="J2"/>
      <c r="K2"/>
      <c r="L2"/>
      <c r="M2"/>
      <c r="N2"/>
      <c r="O2"/>
    </row>
    <row r="3" spans="2:15" x14ac:dyDescent="0.25">
      <c r="B3" s="116"/>
      <c r="C3" s="60"/>
      <c r="D3"/>
      <c r="E3"/>
      <c r="F3"/>
      <c r="G3"/>
      <c r="H3"/>
      <c r="I3"/>
      <c r="J3"/>
      <c r="K3"/>
      <c r="L3"/>
      <c r="M3"/>
      <c r="N3"/>
      <c r="O3"/>
    </row>
    <row r="4" spans="2:15" ht="30" customHeight="1" x14ac:dyDescent="0.25">
      <c r="B4" s="70" t="s">
        <v>2</v>
      </c>
      <c r="C4" s="102" t="s">
        <v>4</v>
      </c>
      <c r="D4"/>
      <c r="E4"/>
      <c r="F4"/>
      <c r="G4"/>
      <c r="H4"/>
      <c r="I4"/>
      <c r="J4"/>
      <c r="K4"/>
      <c r="L4"/>
      <c r="M4"/>
      <c r="N4"/>
      <c r="O4"/>
    </row>
    <row r="5" spans="2:15" ht="29.25" x14ac:dyDescent="0.25">
      <c r="B5" s="62" t="s">
        <v>138</v>
      </c>
      <c r="C5" s="64">
        <v>6.04</v>
      </c>
      <c r="D5"/>
      <c r="E5"/>
      <c r="F5"/>
      <c r="G5"/>
      <c r="H5"/>
      <c r="I5"/>
      <c r="J5"/>
      <c r="K5"/>
      <c r="L5"/>
      <c r="M5"/>
      <c r="N5"/>
      <c r="O5"/>
    </row>
    <row r="6" spans="2:15" x14ac:dyDescent="0.25">
      <c r="B6" s="62"/>
      <c r="C6" s="65"/>
      <c r="D6"/>
      <c r="E6"/>
      <c r="F6"/>
      <c r="G6"/>
      <c r="H6"/>
      <c r="I6"/>
      <c r="J6"/>
      <c r="K6"/>
      <c r="L6"/>
      <c r="M6"/>
      <c r="N6"/>
      <c r="O6"/>
    </row>
    <row r="7" spans="2:15" ht="30" customHeight="1" x14ac:dyDescent="0.25">
      <c r="B7" s="70" t="s">
        <v>3</v>
      </c>
      <c r="C7" s="66"/>
      <c r="D7"/>
      <c r="E7"/>
      <c r="F7"/>
      <c r="G7"/>
      <c r="H7"/>
      <c r="I7"/>
      <c r="J7"/>
      <c r="K7"/>
      <c r="L7"/>
      <c r="M7"/>
      <c r="N7"/>
      <c r="O7"/>
    </row>
    <row r="8" spans="2:15" ht="30" customHeight="1" x14ac:dyDescent="0.25">
      <c r="B8" s="62" t="s">
        <v>199</v>
      </c>
      <c r="C8" s="65">
        <f>C10*20%</f>
        <v>6.1080000000000005</v>
      </c>
      <c r="D8"/>
      <c r="E8"/>
      <c r="F8"/>
      <c r="G8"/>
      <c r="H8"/>
      <c r="I8"/>
      <c r="J8"/>
      <c r="K8"/>
      <c r="L8"/>
      <c r="M8"/>
      <c r="N8"/>
      <c r="O8"/>
    </row>
    <row r="9" spans="2:15" x14ac:dyDescent="0.25">
      <c r="B9" s="72"/>
      <c r="C9" s="65"/>
      <c r="D9"/>
      <c r="E9"/>
      <c r="F9"/>
      <c r="G9"/>
      <c r="H9"/>
      <c r="I9"/>
      <c r="J9"/>
      <c r="K9"/>
      <c r="L9"/>
      <c r="M9"/>
      <c r="N9"/>
      <c r="O9"/>
    </row>
    <row r="10" spans="2:15" ht="87" customHeight="1" x14ac:dyDescent="0.25">
      <c r="B10" s="73" t="s">
        <v>139</v>
      </c>
      <c r="C10" s="67">
        <v>30.54</v>
      </c>
      <c r="D10"/>
      <c r="E10"/>
      <c r="F10"/>
      <c r="G10"/>
      <c r="H10"/>
      <c r="I10"/>
      <c r="J10"/>
      <c r="K10"/>
      <c r="L10"/>
      <c r="M10"/>
      <c r="N10"/>
      <c r="O10"/>
    </row>
    <row r="11" spans="2:15" ht="33.75" customHeight="1" x14ac:dyDescent="0.25">
      <c r="B11" s="73" t="s">
        <v>140</v>
      </c>
      <c r="C11" s="67">
        <f>SUM(C5:C10)*10%</f>
        <v>4.2688000000000006</v>
      </c>
      <c r="D11"/>
      <c r="E11"/>
      <c r="F11"/>
      <c r="G11"/>
      <c r="H11"/>
      <c r="I11"/>
      <c r="J11"/>
      <c r="K11"/>
      <c r="L11"/>
      <c r="M11"/>
      <c r="N11"/>
      <c r="O11"/>
    </row>
    <row r="12" spans="2:15" ht="30" customHeight="1" x14ac:dyDescent="0.25">
      <c r="B12" s="70" t="s">
        <v>7</v>
      </c>
      <c r="C12" s="65">
        <v>3.04</v>
      </c>
      <c r="D12"/>
      <c r="E12"/>
      <c r="F12"/>
      <c r="G12"/>
      <c r="H12"/>
      <c r="I12"/>
      <c r="J12"/>
      <c r="K12"/>
      <c r="L12"/>
      <c r="M12"/>
      <c r="N12"/>
      <c r="O12"/>
    </row>
    <row r="13" spans="2:15" x14ac:dyDescent="0.25">
      <c r="B13" s="71"/>
      <c r="C13" s="65"/>
      <c r="D13"/>
      <c r="E13"/>
      <c r="F13"/>
      <c r="G13"/>
      <c r="H13"/>
      <c r="I13"/>
      <c r="J13"/>
      <c r="K13"/>
      <c r="L13"/>
      <c r="M13"/>
      <c r="N13"/>
      <c r="O13"/>
    </row>
    <row r="14" spans="2:15" ht="30" customHeight="1" x14ac:dyDescent="0.25">
      <c r="B14" s="84" t="s">
        <v>131</v>
      </c>
      <c r="C14" s="68">
        <f>SUM(C5:C12)</f>
        <v>49.9968</v>
      </c>
      <c r="I14" s="6"/>
      <c r="O14"/>
    </row>
    <row r="15" spans="2:15" ht="30" customHeight="1" x14ac:dyDescent="0.25">
      <c r="B15" s="86" t="s">
        <v>129</v>
      </c>
      <c r="C15" s="68">
        <f>C14*20%</f>
        <v>9.9993600000000011</v>
      </c>
      <c r="O15"/>
    </row>
    <row r="16" spans="2:15" ht="30" customHeight="1" x14ac:dyDescent="0.25">
      <c r="B16" s="84" t="s">
        <v>130</v>
      </c>
      <c r="C16" s="69">
        <f>SUM(C14:C15)</f>
        <v>59.996160000000003</v>
      </c>
      <c r="O16"/>
    </row>
    <row r="17" spans="2:3" x14ac:dyDescent="0.25">
      <c r="B17" s="2"/>
      <c r="C17" s="5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="85" zoomScaleNormal="85" workbookViewId="0">
      <selection activeCell="H16" sqref="H16"/>
    </sheetView>
  </sheetViews>
  <sheetFormatPr defaultRowHeight="15" x14ac:dyDescent="0.25"/>
  <cols>
    <col min="1" max="1" width="4.140625" customWidth="1"/>
    <col min="2" max="2" width="61.28515625" customWidth="1"/>
    <col min="3" max="3" width="17.7109375" customWidth="1"/>
    <col min="4" max="4" width="13.42578125" style="7" customWidth="1"/>
    <col min="5" max="5" width="13.5703125" style="7" customWidth="1"/>
    <col min="6" max="11" width="14.7109375" style="7" customWidth="1"/>
    <col min="12" max="13" width="10.5703125" customWidth="1"/>
  </cols>
  <sheetData>
    <row r="2" spans="2:11" ht="50.1" customHeight="1" x14ac:dyDescent="0.25">
      <c r="B2" s="167" t="s">
        <v>107</v>
      </c>
      <c r="C2" s="167"/>
      <c r="D2"/>
      <c r="E2"/>
      <c r="F2"/>
      <c r="G2"/>
      <c r="H2"/>
      <c r="I2"/>
      <c r="J2"/>
      <c r="K2"/>
    </row>
    <row r="3" spans="2:11" x14ac:dyDescent="0.25">
      <c r="B3" s="3"/>
      <c r="C3" s="60"/>
      <c r="D3"/>
      <c r="E3"/>
      <c r="F3"/>
      <c r="G3"/>
      <c r="H3"/>
      <c r="I3"/>
      <c r="J3"/>
      <c r="K3"/>
    </row>
    <row r="4" spans="2:11" ht="30" customHeight="1" x14ac:dyDescent="0.25">
      <c r="B4" s="106" t="s">
        <v>2</v>
      </c>
      <c r="C4" s="102" t="s">
        <v>4</v>
      </c>
      <c r="D4"/>
      <c r="E4"/>
      <c r="F4"/>
      <c r="G4"/>
      <c r="H4"/>
      <c r="I4"/>
      <c r="J4"/>
      <c r="K4"/>
    </row>
    <row r="5" spans="2:11" ht="36" customHeight="1" x14ac:dyDescent="0.25">
      <c r="B5" s="62" t="s">
        <v>141</v>
      </c>
      <c r="C5" s="64">
        <v>7.85</v>
      </c>
      <c r="D5"/>
      <c r="E5"/>
      <c r="F5"/>
      <c r="G5"/>
      <c r="H5"/>
      <c r="I5"/>
      <c r="J5"/>
      <c r="K5"/>
    </row>
    <row r="6" spans="2:11" x14ac:dyDescent="0.25">
      <c r="B6" s="107"/>
      <c r="C6" s="65"/>
      <c r="D6"/>
      <c r="E6"/>
      <c r="F6"/>
      <c r="G6"/>
      <c r="H6"/>
      <c r="I6"/>
      <c r="J6"/>
      <c r="K6"/>
    </row>
    <row r="7" spans="2:11" ht="30" customHeight="1" x14ac:dyDescent="0.25">
      <c r="B7" s="106" t="s">
        <v>3</v>
      </c>
      <c r="C7" s="66"/>
      <c r="D7"/>
      <c r="E7"/>
      <c r="F7"/>
      <c r="G7"/>
      <c r="H7"/>
      <c r="I7"/>
      <c r="J7"/>
      <c r="K7"/>
    </row>
    <row r="8" spans="2:11" ht="30" customHeight="1" x14ac:dyDescent="0.25">
      <c r="B8" s="62" t="s">
        <v>200</v>
      </c>
      <c r="C8" s="65">
        <f>C10*20%</f>
        <v>9.104000000000001</v>
      </c>
      <c r="D8"/>
      <c r="E8"/>
      <c r="F8"/>
      <c r="G8"/>
      <c r="H8"/>
      <c r="I8"/>
      <c r="J8"/>
      <c r="K8"/>
    </row>
    <row r="9" spans="2:11" x14ac:dyDescent="0.25">
      <c r="B9" s="108"/>
      <c r="C9" s="65"/>
      <c r="D9"/>
      <c r="E9"/>
      <c r="F9"/>
      <c r="G9"/>
      <c r="H9"/>
      <c r="I9"/>
      <c r="J9"/>
      <c r="K9"/>
    </row>
    <row r="10" spans="2:11" ht="81" customHeight="1" x14ac:dyDescent="0.25">
      <c r="B10" s="109" t="s">
        <v>139</v>
      </c>
      <c r="C10" s="67">
        <v>45.52</v>
      </c>
      <c r="D10"/>
      <c r="E10"/>
      <c r="F10"/>
      <c r="G10"/>
      <c r="H10"/>
      <c r="I10"/>
      <c r="J10"/>
      <c r="K10"/>
    </row>
    <row r="11" spans="2:11" ht="34.5" customHeight="1" x14ac:dyDescent="0.25">
      <c r="B11" s="109" t="s">
        <v>140</v>
      </c>
      <c r="C11" s="67">
        <f>SUM(C5:C10)*10%</f>
        <v>6.2474000000000007</v>
      </c>
      <c r="D11"/>
      <c r="E11"/>
      <c r="F11"/>
      <c r="G11"/>
      <c r="H11"/>
      <c r="I11"/>
      <c r="J11"/>
      <c r="K11"/>
    </row>
    <row r="12" spans="2:11" ht="30" customHeight="1" x14ac:dyDescent="0.25">
      <c r="B12" s="106" t="s">
        <v>7</v>
      </c>
      <c r="C12" s="65">
        <v>6.28</v>
      </c>
      <c r="D12"/>
      <c r="E12"/>
      <c r="F12"/>
      <c r="G12"/>
      <c r="H12"/>
      <c r="I12"/>
      <c r="J12"/>
      <c r="K12"/>
    </row>
    <row r="13" spans="2:11" x14ac:dyDescent="0.25">
      <c r="B13" s="110"/>
      <c r="C13" s="65"/>
      <c r="D13"/>
      <c r="E13"/>
      <c r="F13"/>
      <c r="G13"/>
      <c r="H13"/>
      <c r="I13"/>
      <c r="J13"/>
      <c r="K13"/>
    </row>
    <row r="14" spans="2:11" ht="30" customHeight="1" x14ac:dyDescent="0.25">
      <c r="B14" s="84" t="s">
        <v>131</v>
      </c>
      <c r="C14" s="68">
        <f>SUM(C5:C12)</f>
        <v>75.001400000000004</v>
      </c>
      <c r="D14"/>
      <c r="E14"/>
      <c r="F14"/>
      <c r="G14"/>
      <c r="H14"/>
      <c r="I14"/>
      <c r="J14"/>
      <c r="K14"/>
    </row>
    <row r="15" spans="2:11" ht="30" customHeight="1" x14ac:dyDescent="0.25">
      <c r="B15" s="86" t="s">
        <v>129</v>
      </c>
      <c r="C15" s="66">
        <f>C14*20%</f>
        <v>15.000280000000002</v>
      </c>
      <c r="D15"/>
      <c r="E15"/>
      <c r="F15"/>
      <c r="G15"/>
      <c r="H15"/>
      <c r="I15"/>
      <c r="J15"/>
      <c r="K15"/>
    </row>
    <row r="16" spans="2:11" ht="30" customHeight="1" x14ac:dyDescent="0.25">
      <c r="B16" s="84" t="s">
        <v>130</v>
      </c>
      <c r="C16" s="69">
        <f>SUM(C14:C15)</f>
        <v>90.001680000000007</v>
      </c>
      <c r="D16"/>
      <c r="E16"/>
      <c r="F16"/>
      <c r="G16"/>
      <c r="H16"/>
      <c r="I16"/>
      <c r="J16"/>
      <c r="K16"/>
    </row>
    <row r="17" spans="2:11" x14ac:dyDescent="0.25">
      <c r="B17" s="79"/>
      <c r="C17" s="5"/>
      <c r="J17"/>
      <c r="K17"/>
    </row>
    <row r="18" spans="2:11" x14ac:dyDescent="0.25">
      <c r="B18" s="17"/>
    </row>
    <row r="19" spans="2:11" x14ac:dyDescent="0.25">
      <c r="B19" s="17"/>
    </row>
    <row r="20" spans="2:11" x14ac:dyDescent="0.25">
      <c r="B20" s="127" t="s">
        <v>187</v>
      </c>
      <c r="C20" s="127"/>
    </row>
    <row r="21" spans="2:11" x14ac:dyDescent="0.25">
      <c r="B21" s="135" t="s">
        <v>194</v>
      </c>
      <c r="C21" s="127"/>
    </row>
    <row r="22" spans="2:11" x14ac:dyDescent="0.25">
      <c r="B22" s="135" t="s">
        <v>195</v>
      </c>
      <c r="C22" s="127"/>
    </row>
    <row r="23" spans="2:11" x14ac:dyDescent="0.25">
      <c r="B23" s="135" t="s">
        <v>193</v>
      </c>
      <c r="C23" s="127"/>
    </row>
    <row r="24" spans="2:11" x14ac:dyDescent="0.25">
      <c r="B24" s="135" t="s">
        <v>196</v>
      </c>
      <c r="C24" s="76"/>
    </row>
    <row r="25" spans="2:11" x14ac:dyDescent="0.25">
      <c r="B25" s="75"/>
      <c r="C25" s="76"/>
    </row>
    <row r="26" spans="2:11" x14ac:dyDescent="0.25">
      <c r="B26" s="166" t="s">
        <v>197</v>
      </c>
      <c r="C26" s="166"/>
    </row>
    <row r="27" spans="2:11" x14ac:dyDescent="0.25">
      <c r="B27" s="166"/>
      <c r="C27" s="166"/>
    </row>
    <row r="28" spans="2:11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A8" zoomScale="95" zoomScaleNormal="95" workbookViewId="0">
      <selection activeCell="B37" sqref="B37"/>
    </sheetView>
  </sheetViews>
  <sheetFormatPr defaultRowHeight="15" x14ac:dyDescent="0.25"/>
  <cols>
    <col min="1" max="1" width="4.140625" customWidth="1"/>
    <col min="2" max="2" width="61.285156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108</v>
      </c>
      <c r="C2" s="167"/>
      <c r="D2"/>
      <c r="E2"/>
      <c r="F2"/>
      <c r="G2"/>
      <c r="H2"/>
      <c r="I2"/>
      <c r="J2"/>
      <c r="K2"/>
      <c r="L2"/>
      <c r="M2"/>
      <c r="N2"/>
      <c r="O2"/>
      <c r="P2"/>
    </row>
    <row r="3" spans="2:16" x14ac:dyDescent="0.25">
      <c r="B3" s="3"/>
      <c r="C3" s="60"/>
      <c r="D3"/>
      <c r="E3"/>
      <c r="F3"/>
      <c r="G3"/>
      <c r="H3"/>
      <c r="I3"/>
      <c r="J3"/>
      <c r="K3"/>
      <c r="L3"/>
      <c r="M3"/>
      <c r="N3"/>
      <c r="O3"/>
      <c r="P3"/>
    </row>
    <row r="4" spans="2:16" ht="30" customHeight="1" x14ac:dyDescent="0.25">
      <c r="B4" s="106" t="s">
        <v>2</v>
      </c>
      <c r="C4" s="120" t="s">
        <v>4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2:16" ht="30" customHeight="1" x14ac:dyDescent="0.25">
      <c r="B5" s="62" t="s">
        <v>156</v>
      </c>
      <c r="C5" s="64">
        <v>0</v>
      </c>
      <c r="D5"/>
      <c r="E5"/>
      <c r="F5"/>
      <c r="G5"/>
      <c r="H5"/>
      <c r="I5"/>
      <c r="J5"/>
      <c r="K5"/>
      <c r="L5"/>
      <c r="M5"/>
      <c r="N5"/>
      <c r="O5"/>
      <c r="P5"/>
    </row>
    <row r="6" spans="2:16" x14ac:dyDescent="0.25">
      <c r="B6" s="107"/>
      <c r="C6" s="65"/>
      <c r="D6"/>
      <c r="E6"/>
      <c r="F6"/>
      <c r="G6"/>
      <c r="H6"/>
      <c r="I6"/>
      <c r="J6"/>
      <c r="K6"/>
      <c r="L6"/>
      <c r="M6"/>
      <c r="N6"/>
      <c r="O6"/>
      <c r="P6"/>
    </row>
    <row r="7" spans="2:16" ht="30" customHeight="1" x14ac:dyDescent="0.25">
      <c r="B7" s="106" t="s">
        <v>3</v>
      </c>
      <c r="C7" s="66"/>
      <c r="D7"/>
      <c r="E7"/>
      <c r="F7"/>
      <c r="G7"/>
      <c r="H7"/>
      <c r="I7"/>
      <c r="J7"/>
      <c r="K7"/>
      <c r="L7"/>
      <c r="M7"/>
      <c r="N7"/>
      <c r="O7"/>
      <c r="P7"/>
    </row>
    <row r="8" spans="2:16" ht="30" customHeight="1" x14ac:dyDescent="0.25">
      <c r="B8" s="62" t="s">
        <v>201</v>
      </c>
      <c r="C8" s="65">
        <v>0</v>
      </c>
      <c r="D8"/>
      <c r="E8"/>
      <c r="F8"/>
      <c r="G8"/>
      <c r="H8"/>
      <c r="I8"/>
      <c r="J8"/>
      <c r="K8"/>
      <c r="L8"/>
      <c r="M8"/>
      <c r="N8"/>
      <c r="O8"/>
      <c r="P8"/>
    </row>
    <row r="9" spans="2:16" x14ac:dyDescent="0.25">
      <c r="B9" s="108"/>
      <c r="C9" s="65"/>
      <c r="D9"/>
      <c r="E9"/>
      <c r="F9"/>
      <c r="G9"/>
      <c r="H9"/>
      <c r="I9"/>
      <c r="J9"/>
      <c r="K9"/>
      <c r="L9"/>
      <c r="M9"/>
      <c r="N9"/>
      <c r="O9"/>
      <c r="P9"/>
    </row>
    <row r="10" spans="2:16" ht="53.25" customHeight="1" x14ac:dyDescent="0.25">
      <c r="B10" s="109" t="s">
        <v>157</v>
      </c>
      <c r="C10" s="67">
        <v>8.24</v>
      </c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2:16" ht="35.25" customHeight="1" x14ac:dyDescent="0.25">
      <c r="B11" s="109" t="s">
        <v>140</v>
      </c>
      <c r="C11" s="67">
        <f>SUM(C5:C10)*5%</f>
        <v>0.41200000000000003</v>
      </c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2:16" ht="30" customHeight="1" x14ac:dyDescent="0.25">
      <c r="B12" s="106" t="s">
        <v>7</v>
      </c>
      <c r="C12" s="65">
        <v>0</v>
      </c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2:16" x14ac:dyDescent="0.25">
      <c r="B13" s="110"/>
      <c r="C13" s="65"/>
      <c r="J13" s="6"/>
      <c r="P13"/>
    </row>
    <row r="14" spans="2:16" ht="30" customHeight="1" x14ac:dyDescent="0.25">
      <c r="B14" s="84" t="s">
        <v>131</v>
      </c>
      <c r="C14" s="68">
        <f>SUM(C5:C12)</f>
        <v>8.652000000000001</v>
      </c>
      <c r="P14"/>
    </row>
    <row r="15" spans="2:16" ht="30" customHeight="1" x14ac:dyDescent="0.25">
      <c r="B15" s="86" t="s">
        <v>129</v>
      </c>
      <c r="C15" s="66">
        <f>C14*20%</f>
        <v>1.7304000000000004</v>
      </c>
      <c r="P15"/>
    </row>
    <row r="16" spans="2:16" ht="30" customHeight="1" x14ac:dyDescent="0.25">
      <c r="B16" s="84" t="s">
        <v>130</v>
      </c>
      <c r="C16" s="69">
        <f>SUM(C14:C15)</f>
        <v>10.382400000000001</v>
      </c>
      <c r="P16"/>
    </row>
    <row r="17" spans="2:4" x14ac:dyDescent="0.25">
      <c r="B17" s="79"/>
      <c r="C17" s="5"/>
      <c r="D17"/>
    </row>
    <row r="20" spans="2:4" x14ac:dyDescent="0.25">
      <c r="B20" s="127" t="s">
        <v>187</v>
      </c>
      <c r="C20" s="127"/>
    </row>
    <row r="21" spans="2:4" x14ac:dyDescent="0.25">
      <c r="B21" s="135" t="s">
        <v>194</v>
      </c>
      <c r="C21" s="127"/>
    </row>
    <row r="22" spans="2:4" x14ac:dyDescent="0.25">
      <c r="B22" s="135" t="s">
        <v>195</v>
      </c>
      <c r="C22" s="127"/>
    </row>
    <row r="23" spans="2:4" x14ac:dyDescent="0.25">
      <c r="B23" s="135" t="s">
        <v>193</v>
      </c>
      <c r="C23" s="127"/>
    </row>
    <row r="24" spans="2:4" x14ac:dyDescent="0.25">
      <c r="B24" s="135" t="s">
        <v>196</v>
      </c>
      <c r="C24" s="76"/>
    </row>
    <row r="25" spans="2:4" x14ac:dyDescent="0.25">
      <c r="B25" s="75"/>
      <c r="C25" s="76"/>
    </row>
    <row r="26" spans="2:4" x14ac:dyDescent="0.25">
      <c r="B26" s="166" t="s">
        <v>197</v>
      </c>
      <c r="C26" s="166"/>
    </row>
    <row r="27" spans="2:4" x14ac:dyDescent="0.25">
      <c r="B27" s="166"/>
      <c r="C27" s="166"/>
    </row>
    <row r="28" spans="2:4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zoomScale="85" zoomScaleNormal="85" workbookViewId="0">
      <selection activeCell="D24" sqref="D24"/>
    </sheetView>
  </sheetViews>
  <sheetFormatPr defaultRowHeight="15" x14ac:dyDescent="0.25"/>
  <cols>
    <col min="1" max="1" width="4.140625" customWidth="1"/>
    <col min="2" max="2" width="61.28515625" customWidth="1"/>
    <col min="3" max="3" width="17.7109375" customWidth="1"/>
    <col min="4" max="5" width="17.28515625" style="7" customWidth="1"/>
    <col min="6" max="6" width="13.42578125" style="7" customWidth="1"/>
    <col min="7" max="7" width="13.5703125" style="7" customWidth="1"/>
    <col min="8" max="13" width="14.7109375" style="7" customWidth="1"/>
    <col min="14" max="15" width="10.5703125" customWidth="1"/>
  </cols>
  <sheetData>
    <row r="2" spans="2:13" ht="50.1" customHeight="1" x14ac:dyDescent="0.25">
      <c r="B2" s="167" t="s">
        <v>8</v>
      </c>
      <c r="C2" s="167"/>
      <c r="D2"/>
      <c r="E2"/>
      <c r="F2"/>
      <c r="G2"/>
      <c r="H2"/>
      <c r="I2"/>
      <c r="J2"/>
      <c r="K2"/>
      <c r="L2"/>
      <c r="M2"/>
    </row>
    <row r="3" spans="2:13" x14ac:dyDescent="0.25">
      <c r="B3" s="3"/>
      <c r="C3" s="60"/>
      <c r="D3"/>
      <c r="E3"/>
      <c r="F3"/>
      <c r="G3"/>
      <c r="H3"/>
      <c r="I3"/>
      <c r="J3"/>
      <c r="K3"/>
      <c r="L3"/>
      <c r="M3"/>
    </row>
    <row r="4" spans="2:13" ht="30" customHeight="1" x14ac:dyDescent="0.25">
      <c r="B4" s="70" t="s">
        <v>2</v>
      </c>
      <c r="C4" s="121" t="s">
        <v>4</v>
      </c>
      <c r="D4"/>
      <c r="E4"/>
      <c r="F4"/>
      <c r="G4"/>
      <c r="H4"/>
      <c r="I4"/>
      <c r="J4"/>
      <c r="K4"/>
      <c r="L4"/>
      <c r="M4"/>
    </row>
    <row r="5" spans="2:13" ht="34.5" customHeight="1" x14ac:dyDescent="0.25">
      <c r="B5" s="62" t="s">
        <v>138</v>
      </c>
      <c r="C5" s="64">
        <v>0.22</v>
      </c>
      <c r="D5"/>
      <c r="E5"/>
      <c r="F5"/>
      <c r="G5"/>
      <c r="H5"/>
      <c r="I5"/>
      <c r="J5"/>
      <c r="K5"/>
      <c r="L5"/>
      <c r="M5"/>
    </row>
    <row r="6" spans="2:13" x14ac:dyDescent="0.25">
      <c r="B6" s="62"/>
      <c r="C6" s="65"/>
      <c r="D6"/>
      <c r="E6"/>
      <c r="F6"/>
      <c r="G6"/>
      <c r="H6"/>
      <c r="I6"/>
      <c r="J6"/>
      <c r="K6"/>
      <c r="L6"/>
      <c r="M6"/>
    </row>
    <row r="7" spans="2:13" ht="30" customHeight="1" x14ac:dyDescent="0.25">
      <c r="B7" s="70" t="s">
        <v>3</v>
      </c>
      <c r="C7" s="66"/>
      <c r="D7"/>
      <c r="E7"/>
      <c r="F7"/>
      <c r="G7"/>
      <c r="H7"/>
      <c r="I7"/>
      <c r="J7"/>
      <c r="K7"/>
      <c r="L7"/>
      <c r="M7"/>
    </row>
    <row r="8" spans="2:13" ht="30" customHeight="1" x14ac:dyDescent="0.25">
      <c r="B8" s="62" t="s">
        <v>199</v>
      </c>
      <c r="C8" s="65">
        <f>C10*10%</f>
        <v>1.0620000000000001</v>
      </c>
      <c r="D8"/>
      <c r="E8"/>
      <c r="F8"/>
      <c r="G8"/>
      <c r="H8"/>
      <c r="I8"/>
      <c r="J8"/>
      <c r="K8"/>
      <c r="L8"/>
      <c r="M8"/>
    </row>
    <row r="9" spans="2:13" x14ac:dyDescent="0.25">
      <c r="B9" s="72"/>
      <c r="C9" s="65"/>
      <c r="D9"/>
      <c r="E9"/>
      <c r="F9"/>
      <c r="G9"/>
      <c r="H9"/>
      <c r="I9"/>
      <c r="J9"/>
      <c r="K9"/>
      <c r="L9"/>
      <c r="M9"/>
    </row>
    <row r="10" spans="2:13" ht="49.5" customHeight="1" x14ac:dyDescent="0.25">
      <c r="B10" s="73" t="s">
        <v>154</v>
      </c>
      <c r="C10" s="67">
        <v>10.62</v>
      </c>
      <c r="G10" s="6"/>
      <c r="M10"/>
    </row>
    <row r="11" spans="2:13" ht="35.25" customHeight="1" x14ac:dyDescent="0.25">
      <c r="B11" s="73" t="s">
        <v>155</v>
      </c>
      <c r="C11" s="67">
        <f>SUM(C5:C10)*5%</f>
        <v>0.59509999999999996</v>
      </c>
      <c r="M11"/>
    </row>
    <row r="12" spans="2:13" ht="30" customHeight="1" x14ac:dyDescent="0.25">
      <c r="B12" s="70" t="s">
        <v>7</v>
      </c>
      <c r="C12" s="65">
        <v>0</v>
      </c>
      <c r="M12"/>
    </row>
    <row r="13" spans="2:13" x14ac:dyDescent="0.25">
      <c r="B13" s="71"/>
      <c r="C13" s="65"/>
      <c r="M13"/>
    </row>
    <row r="14" spans="2:13" ht="30" customHeight="1" x14ac:dyDescent="0.25">
      <c r="B14" s="84" t="s">
        <v>131</v>
      </c>
      <c r="C14" s="68">
        <f>SUM(C5:C12)</f>
        <v>12.4971</v>
      </c>
      <c r="M14"/>
    </row>
    <row r="15" spans="2:13" ht="30" customHeight="1" x14ac:dyDescent="0.25">
      <c r="B15" s="86" t="s">
        <v>129</v>
      </c>
      <c r="C15" s="68">
        <f>C14*20%</f>
        <v>2.4994200000000002</v>
      </c>
      <c r="M15"/>
    </row>
    <row r="16" spans="2:13" ht="30" customHeight="1" x14ac:dyDescent="0.25">
      <c r="B16" s="84" t="s">
        <v>130</v>
      </c>
      <c r="C16" s="69">
        <f>SUM(C14:C15)</f>
        <v>14.99652</v>
      </c>
      <c r="M16"/>
    </row>
    <row r="17" spans="2:3" x14ac:dyDescent="0.25">
      <c r="B17" s="79"/>
      <c r="C17" s="5"/>
    </row>
    <row r="18" spans="2:3" x14ac:dyDescent="0.25">
      <c r="B18" s="17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7"/>
  <sheetViews>
    <sheetView workbookViewId="0">
      <selection activeCell="E9" sqref="E9"/>
    </sheetView>
  </sheetViews>
  <sheetFormatPr defaultRowHeight="15" x14ac:dyDescent="0.25"/>
  <cols>
    <col min="1" max="1" width="4.28515625" customWidth="1"/>
    <col min="2" max="2" width="61.42578125" customWidth="1"/>
    <col min="3" max="3" width="18" customWidth="1"/>
    <col min="4" max="4" width="13.5703125" style="7" customWidth="1"/>
    <col min="5" max="10" width="14.7109375" style="7" customWidth="1"/>
    <col min="11" max="12" width="10.5703125" customWidth="1"/>
  </cols>
  <sheetData>
    <row r="2" spans="2:10" ht="50.1" customHeight="1" x14ac:dyDescent="0.25">
      <c r="B2" s="167" t="s">
        <v>11</v>
      </c>
      <c r="C2" s="167"/>
      <c r="D2" s="22"/>
      <c r="E2" s="22"/>
      <c r="F2" s="22"/>
      <c r="G2" s="22"/>
      <c r="H2" s="22"/>
      <c r="I2" s="22"/>
      <c r="J2" s="22"/>
    </row>
    <row r="3" spans="2:10" x14ac:dyDescent="0.25">
      <c r="B3" s="77"/>
      <c r="C3" s="78"/>
      <c r="D3" s="22"/>
      <c r="E3" s="22"/>
      <c r="F3" s="22"/>
      <c r="G3" s="22"/>
      <c r="H3" s="22"/>
      <c r="I3" s="22"/>
      <c r="J3" s="22"/>
    </row>
    <row r="4" spans="2:10" ht="30" customHeight="1" x14ac:dyDescent="0.25">
      <c r="B4" s="83" t="s">
        <v>2</v>
      </c>
      <c r="C4" s="90" t="s">
        <v>4</v>
      </c>
      <c r="D4" s="22"/>
      <c r="E4" s="22"/>
      <c r="F4" s="22"/>
      <c r="G4" s="22"/>
      <c r="H4" s="22"/>
      <c r="I4" s="22"/>
      <c r="J4" s="22"/>
    </row>
    <row r="5" spans="2:10" ht="30" customHeight="1" x14ac:dyDescent="0.25">
      <c r="B5" s="80" t="s">
        <v>115</v>
      </c>
      <c r="C5" s="64">
        <v>8.59</v>
      </c>
      <c r="D5" s="22"/>
      <c r="E5" s="22"/>
      <c r="F5" s="22"/>
      <c r="G5" s="22"/>
      <c r="H5" s="22"/>
      <c r="I5" s="22"/>
      <c r="J5" s="22"/>
    </row>
    <row r="6" spans="2:10" x14ac:dyDescent="0.25">
      <c r="B6" s="80"/>
      <c r="C6" s="64"/>
      <c r="D6" s="22"/>
      <c r="E6" s="22"/>
      <c r="F6" s="22"/>
      <c r="G6" s="22"/>
      <c r="H6" s="22"/>
      <c r="I6" s="22"/>
      <c r="J6" s="22"/>
    </row>
    <row r="7" spans="2:10" ht="30" customHeight="1" x14ac:dyDescent="0.25">
      <c r="B7" s="83" t="s">
        <v>3</v>
      </c>
      <c r="C7" s="82"/>
      <c r="D7" s="22"/>
      <c r="E7" s="22"/>
      <c r="F7" s="22"/>
      <c r="G7" s="22"/>
      <c r="H7" s="22"/>
      <c r="I7" s="22"/>
      <c r="J7" s="22"/>
    </row>
    <row r="8" spans="2:10" ht="30" customHeight="1" x14ac:dyDescent="0.25">
      <c r="B8" s="80" t="s">
        <v>198</v>
      </c>
      <c r="C8" s="64">
        <f>C10*20%</f>
        <v>15.294</v>
      </c>
      <c r="D8" s="22"/>
      <c r="E8" s="22"/>
      <c r="F8" s="22"/>
      <c r="G8" s="22"/>
      <c r="H8" s="22"/>
      <c r="I8" s="22"/>
      <c r="J8" s="22"/>
    </row>
    <row r="9" spans="2:10" x14ac:dyDescent="0.25">
      <c r="B9" s="86"/>
      <c r="C9" s="64"/>
      <c r="D9" s="22"/>
      <c r="E9" s="22"/>
      <c r="F9" s="22"/>
      <c r="G9" s="22"/>
      <c r="H9" s="22"/>
      <c r="I9" s="22"/>
      <c r="J9" s="22"/>
    </row>
    <row r="10" spans="2:10" ht="55.5" customHeight="1" x14ac:dyDescent="0.25">
      <c r="B10" s="87" t="s">
        <v>116</v>
      </c>
      <c r="C10" s="64">
        <v>76.47</v>
      </c>
      <c r="D10" s="22"/>
      <c r="E10" s="22"/>
      <c r="F10" s="22"/>
      <c r="G10" s="22"/>
      <c r="H10" s="22"/>
      <c r="I10" s="22"/>
      <c r="J10" s="22"/>
    </row>
    <row r="11" spans="2:10" ht="48" customHeight="1" x14ac:dyDescent="0.25">
      <c r="B11" s="87" t="s">
        <v>114</v>
      </c>
      <c r="C11" s="64">
        <f>SUM(C5:C10)*10%</f>
        <v>10.035400000000001</v>
      </c>
      <c r="D11" s="6"/>
      <c r="J11"/>
    </row>
    <row r="12" spans="2:10" ht="30" customHeight="1" x14ac:dyDescent="0.25">
      <c r="B12" s="83" t="s">
        <v>7</v>
      </c>
      <c r="C12" s="64">
        <v>6.28</v>
      </c>
      <c r="J12"/>
    </row>
    <row r="13" spans="2:10" x14ac:dyDescent="0.25">
      <c r="B13" s="85"/>
      <c r="C13" s="64"/>
      <c r="J13"/>
    </row>
    <row r="14" spans="2:10" ht="30" customHeight="1" x14ac:dyDescent="0.25">
      <c r="B14" s="84" t="s">
        <v>131</v>
      </c>
      <c r="C14" s="69">
        <f>SUM(C5:C12)</f>
        <v>116.6694</v>
      </c>
      <c r="J14"/>
    </row>
    <row r="15" spans="2:10" ht="30" customHeight="1" x14ac:dyDescent="0.25">
      <c r="B15" s="86" t="s">
        <v>129</v>
      </c>
      <c r="C15" s="82">
        <f>C14*20%</f>
        <v>23.333880000000001</v>
      </c>
      <c r="J15"/>
    </row>
    <row r="16" spans="2:10" ht="30" customHeight="1" x14ac:dyDescent="0.25">
      <c r="B16" s="84" t="s">
        <v>130</v>
      </c>
      <c r="C16" s="69">
        <f>SUM(C14:C15)</f>
        <v>140.00327999999999</v>
      </c>
    </row>
    <row r="17" spans="2:3" x14ac:dyDescent="0.25">
      <c r="B17" s="79"/>
      <c r="C17" s="81"/>
    </row>
    <row r="18" spans="2:3" x14ac:dyDescent="0.25">
      <c r="B18" s="29"/>
      <c r="C18" s="35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  <row r="29" spans="2:3" x14ac:dyDescent="0.25">
      <c r="B29" s="136"/>
      <c r="C29" s="132"/>
    </row>
    <row r="30" spans="2:3" x14ac:dyDescent="0.25">
      <c r="B30" s="133"/>
      <c r="C30" s="130"/>
    </row>
    <row r="31" spans="2:3" x14ac:dyDescent="0.25">
      <c r="B31" s="128"/>
      <c r="C31" s="128"/>
    </row>
    <row r="32" spans="2:3" x14ac:dyDescent="0.25">
      <c r="B32" s="133"/>
      <c r="C32" s="130"/>
    </row>
    <row r="33" spans="2:3" x14ac:dyDescent="0.25">
      <c r="B33" s="29"/>
      <c r="C33" s="29"/>
    </row>
    <row r="34" spans="2:3" x14ac:dyDescent="0.25">
      <c r="B34" s="36"/>
      <c r="C34" s="29"/>
    </row>
    <row r="35" spans="2:3" x14ac:dyDescent="0.25">
      <c r="B35" s="36"/>
      <c r="C35" s="29"/>
    </row>
    <row r="36" spans="2:3" x14ac:dyDescent="0.25">
      <c r="B36" s="128"/>
      <c r="C36" s="128"/>
    </row>
    <row r="48" spans="2:3" x14ac:dyDescent="0.25">
      <c r="C48" s="7"/>
    </row>
    <row r="50" spans="2:2" x14ac:dyDescent="0.25">
      <c r="B50" s="21"/>
    </row>
    <row r="51" spans="2:2" x14ac:dyDescent="0.25">
      <c r="B51" s="18"/>
    </row>
    <row r="52" spans="2:2" x14ac:dyDescent="0.25">
      <c r="B52" s="19"/>
    </row>
    <row r="53" spans="2:2" x14ac:dyDescent="0.25">
      <c r="B53" s="18"/>
    </row>
    <row r="54" spans="2:2" x14ac:dyDescent="0.25">
      <c r="B54" s="20"/>
    </row>
    <row r="55" spans="2:2" x14ac:dyDescent="0.25">
      <c r="B55" s="17"/>
    </row>
    <row r="56" spans="2:2" x14ac:dyDescent="0.25">
      <c r="B56" s="17"/>
    </row>
    <row r="57" spans="2:2" x14ac:dyDescent="0.25">
      <c r="B57" s="17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workbookViewId="0">
      <selection activeCell="B2" sqref="B2:C2"/>
    </sheetView>
  </sheetViews>
  <sheetFormatPr defaultRowHeight="15" x14ac:dyDescent="0.25"/>
  <cols>
    <col min="1" max="1" width="4.42578125" customWidth="1"/>
    <col min="2" max="2" width="61.140625" customWidth="1"/>
    <col min="3" max="3" width="17.85546875" customWidth="1"/>
    <col min="4" max="5" width="17.28515625" style="7" customWidth="1"/>
    <col min="6" max="6" width="13.42578125" style="7" customWidth="1"/>
    <col min="7" max="7" width="13.5703125" style="7" customWidth="1"/>
    <col min="8" max="13" width="14.7109375" style="7" customWidth="1"/>
    <col min="14" max="15" width="10.5703125" customWidth="1"/>
  </cols>
  <sheetData>
    <row r="2" spans="2:13" ht="50.1" customHeight="1" x14ac:dyDescent="0.25">
      <c r="B2" s="167" t="s">
        <v>266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 ht="14.25" customHeight="1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ht="30" customHeight="1" x14ac:dyDescent="0.25">
      <c r="B4" s="83" t="s">
        <v>2</v>
      </c>
      <c r="C4" s="8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ht="35.25" customHeight="1" x14ac:dyDescent="0.25">
      <c r="B5" s="80" t="s">
        <v>115</v>
      </c>
      <c r="C5" s="64">
        <v>7.64</v>
      </c>
      <c r="D5" s="22"/>
      <c r="E5" s="140"/>
      <c r="F5" s="140"/>
      <c r="G5" s="140"/>
      <c r="H5" s="140"/>
      <c r="I5" s="140"/>
      <c r="J5" s="22"/>
      <c r="K5" s="22"/>
      <c r="L5" s="22"/>
      <c r="M5" s="22"/>
    </row>
    <row r="6" spans="2:13" x14ac:dyDescent="0.25">
      <c r="B6" s="80"/>
      <c r="C6" s="64"/>
      <c r="D6" s="22"/>
      <c r="E6" s="140"/>
      <c r="F6" s="140"/>
      <c r="G6" s="140"/>
      <c r="H6" s="140"/>
      <c r="I6" s="140"/>
      <c r="J6" s="22"/>
      <c r="K6" s="22"/>
      <c r="L6" s="22"/>
      <c r="M6" s="22"/>
    </row>
    <row r="7" spans="2:13" ht="30" customHeight="1" x14ac:dyDescent="0.25">
      <c r="B7" s="83" t="s">
        <v>3</v>
      </c>
      <c r="C7" s="82"/>
      <c r="D7" s="22"/>
      <c r="E7" s="140"/>
      <c r="F7" s="140"/>
      <c r="G7" s="140"/>
      <c r="H7" s="140"/>
      <c r="I7" s="140"/>
      <c r="J7" s="22"/>
      <c r="K7" s="22"/>
      <c r="L7" s="22"/>
      <c r="M7" s="22"/>
    </row>
    <row r="8" spans="2:13" ht="36" customHeight="1" x14ac:dyDescent="0.25">
      <c r="B8" s="80" t="s">
        <v>198</v>
      </c>
      <c r="C8" s="64">
        <f>C10*20%</f>
        <v>10.892000000000001</v>
      </c>
      <c r="D8" s="22"/>
      <c r="E8" s="140"/>
      <c r="F8" s="140"/>
      <c r="G8" s="140"/>
      <c r="H8" s="140"/>
      <c r="I8" s="140"/>
      <c r="J8" s="22"/>
      <c r="K8" s="22"/>
      <c r="L8" s="22"/>
      <c r="M8" s="22"/>
    </row>
    <row r="9" spans="2:13" x14ac:dyDescent="0.25">
      <c r="B9" s="86"/>
      <c r="C9" s="64"/>
      <c r="D9" s="22"/>
      <c r="E9" s="140"/>
      <c r="F9" s="140"/>
      <c r="G9" s="140"/>
      <c r="H9" s="140"/>
      <c r="I9" s="140"/>
      <c r="J9" s="22"/>
      <c r="K9" s="22"/>
      <c r="L9" s="22"/>
      <c r="M9" s="22"/>
    </row>
    <row r="10" spans="2:13" ht="63" customHeight="1" x14ac:dyDescent="0.25">
      <c r="B10" s="87" t="s">
        <v>117</v>
      </c>
      <c r="C10" s="64">
        <v>54.46</v>
      </c>
      <c r="D10" s="22"/>
      <c r="E10" s="140"/>
      <c r="F10" s="140"/>
      <c r="G10" s="140"/>
      <c r="H10" s="140"/>
      <c r="I10" s="140"/>
      <c r="J10" s="22"/>
      <c r="K10" s="22"/>
      <c r="L10" s="22"/>
      <c r="M10" s="22"/>
    </row>
    <row r="11" spans="2:13" ht="49.5" customHeight="1" x14ac:dyDescent="0.25">
      <c r="B11" s="87" t="s">
        <v>114</v>
      </c>
      <c r="C11" s="64">
        <f>SUM(C5:C10)*10%</f>
        <v>7.2992000000000008</v>
      </c>
      <c r="E11" s="134"/>
      <c r="F11" s="134"/>
      <c r="G11" s="28"/>
      <c r="H11" s="134"/>
      <c r="I11" s="134"/>
      <c r="M11"/>
    </row>
    <row r="12" spans="2:13" ht="30" customHeight="1" x14ac:dyDescent="0.25">
      <c r="B12" s="83" t="s">
        <v>7</v>
      </c>
      <c r="C12" s="64">
        <v>3.04</v>
      </c>
      <c r="E12" s="134"/>
      <c r="F12" s="134"/>
      <c r="G12" s="134"/>
      <c r="H12" s="134"/>
      <c r="I12" s="134"/>
      <c r="M12"/>
    </row>
    <row r="13" spans="2:13" x14ac:dyDescent="0.25">
      <c r="B13" s="85"/>
      <c r="C13" s="64"/>
      <c r="E13" s="134"/>
      <c r="F13" s="134"/>
      <c r="G13" s="134"/>
      <c r="H13" s="134"/>
      <c r="I13" s="134"/>
      <c r="M13"/>
    </row>
    <row r="14" spans="2:13" ht="30" customHeight="1" x14ac:dyDescent="0.25">
      <c r="B14" s="84" t="s">
        <v>131</v>
      </c>
      <c r="C14" s="69">
        <f>SUM(C5:C12)</f>
        <v>83.33120000000001</v>
      </c>
      <c r="E14" s="134"/>
      <c r="F14" s="134"/>
      <c r="G14" s="134"/>
      <c r="H14" s="134"/>
      <c r="I14" s="134"/>
      <c r="M14"/>
    </row>
    <row r="15" spans="2:13" ht="30" customHeight="1" x14ac:dyDescent="0.25">
      <c r="B15" s="86" t="s">
        <v>129</v>
      </c>
      <c r="C15" s="82">
        <f>C14*20%</f>
        <v>16.666240000000002</v>
      </c>
      <c r="E15" s="134"/>
      <c r="F15" s="134"/>
      <c r="G15" s="134"/>
      <c r="H15" s="134"/>
      <c r="I15" s="134"/>
      <c r="M15"/>
    </row>
    <row r="16" spans="2:13" ht="30" customHeight="1" x14ac:dyDescent="0.25">
      <c r="B16" s="84" t="s">
        <v>130</v>
      </c>
      <c r="C16" s="69">
        <f>SUM(C14:C15)</f>
        <v>99.997440000000012</v>
      </c>
      <c r="E16" s="134"/>
      <c r="F16" s="134"/>
      <c r="G16" s="134"/>
      <c r="H16" s="134"/>
      <c r="I16" s="134"/>
    </row>
    <row r="17" spans="2:5" x14ac:dyDescent="0.25">
      <c r="B17" s="89"/>
      <c r="C17" s="12"/>
    </row>
    <row r="18" spans="2:5" x14ac:dyDescent="0.25">
      <c r="B18" s="128"/>
      <c r="C18" s="128"/>
      <c r="D18" s="134"/>
      <c r="E18" s="134"/>
    </row>
    <row r="19" spans="2:5" x14ac:dyDescent="0.25">
      <c r="B19" s="168"/>
      <c r="C19" s="168"/>
      <c r="D19" s="28"/>
      <c r="E19" s="28"/>
    </row>
    <row r="20" spans="2:5" x14ac:dyDescent="0.25">
      <c r="B20" s="127" t="s">
        <v>187</v>
      </c>
      <c r="C20" s="127"/>
      <c r="D20" s="28"/>
      <c r="E20" s="28"/>
    </row>
    <row r="21" spans="2:5" x14ac:dyDescent="0.25">
      <c r="B21" s="135" t="s">
        <v>194</v>
      </c>
      <c r="C21" s="127"/>
      <c r="D21" s="28"/>
      <c r="E21" s="28"/>
    </row>
    <row r="22" spans="2:5" x14ac:dyDescent="0.25">
      <c r="B22" s="135" t="s">
        <v>195</v>
      </c>
      <c r="C22" s="127"/>
      <c r="D22" s="28"/>
      <c r="E22" s="28"/>
    </row>
    <row r="23" spans="2:5" x14ac:dyDescent="0.25">
      <c r="B23" s="135" t="s">
        <v>193</v>
      </c>
      <c r="C23" s="127"/>
      <c r="D23" s="28"/>
      <c r="E23" s="28"/>
    </row>
    <row r="24" spans="2:5" x14ac:dyDescent="0.25">
      <c r="B24" s="135" t="s">
        <v>196</v>
      </c>
      <c r="C24" s="76"/>
      <c r="D24" s="28"/>
      <c r="E24" s="28"/>
    </row>
    <row r="25" spans="2:5" x14ac:dyDescent="0.25">
      <c r="B25" s="75"/>
      <c r="C25" s="76"/>
      <c r="D25" s="28"/>
      <c r="E25" s="28"/>
    </row>
    <row r="26" spans="2:5" ht="15" customHeight="1" x14ac:dyDescent="0.25">
      <c r="B26" s="166" t="s">
        <v>197</v>
      </c>
      <c r="C26" s="166"/>
      <c r="D26" s="28"/>
      <c r="E26" s="28"/>
    </row>
    <row r="27" spans="2:5" x14ac:dyDescent="0.25">
      <c r="B27" s="166"/>
      <c r="C27" s="166"/>
      <c r="D27" s="28"/>
      <c r="E27" s="28"/>
    </row>
    <row r="28" spans="2:5" x14ac:dyDescent="0.25">
      <c r="B28" s="166"/>
      <c r="C28" s="166"/>
      <c r="D28" s="28"/>
      <c r="E28" s="28"/>
    </row>
    <row r="29" spans="2:5" x14ac:dyDescent="0.25">
      <c r="B29" s="32"/>
      <c r="C29" s="131"/>
      <c r="D29" s="28"/>
      <c r="E29" s="28"/>
    </row>
    <row r="30" spans="2:5" x14ac:dyDescent="0.25">
      <c r="B30" s="32"/>
      <c r="C30" s="129"/>
      <c r="D30" s="28"/>
      <c r="E30" s="28"/>
    </row>
    <row r="31" spans="2:5" x14ac:dyDescent="0.25">
      <c r="B31" s="32"/>
      <c r="C31" s="132"/>
      <c r="D31" s="28"/>
      <c r="E31" s="28"/>
    </row>
    <row r="32" spans="2:5" x14ac:dyDescent="0.25">
      <c r="B32" s="133"/>
      <c r="C32" s="130"/>
      <c r="D32" s="28"/>
      <c r="E32" s="28"/>
    </row>
    <row r="33" spans="2:5" x14ac:dyDescent="0.25">
      <c r="B33" s="29"/>
      <c r="C33" s="29"/>
      <c r="D33" s="28"/>
      <c r="E33" s="28"/>
    </row>
    <row r="34" spans="2:5" x14ac:dyDescent="0.25">
      <c r="B34" s="36"/>
      <c r="C34" s="29"/>
      <c r="D34" s="28"/>
      <c r="E34" s="28"/>
    </row>
    <row r="35" spans="2:5" x14ac:dyDescent="0.25">
      <c r="B35" s="36"/>
      <c r="C35" s="29"/>
      <c r="D35" s="28"/>
      <c r="E35" s="28"/>
    </row>
    <row r="36" spans="2:5" x14ac:dyDescent="0.25">
      <c r="B36" s="29"/>
      <c r="C36" s="29"/>
      <c r="D36" s="28"/>
      <c r="E36" s="28"/>
    </row>
    <row r="37" spans="2:5" x14ac:dyDescent="0.25">
      <c r="B37" s="29"/>
      <c r="C37" s="29"/>
      <c r="D37" s="28"/>
      <c r="E37" s="28"/>
    </row>
    <row r="38" spans="2:5" x14ac:dyDescent="0.25">
      <c r="B38" s="29"/>
      <c r="C38" s="29"/>
      <c r="D38" s="28"/>
      <c r="E38" s="28"/>
    </row>
    <row r="39" spans="2:5" x14ac:dyDescent="0.25">
      <c r="B39" s="29"/>
      <c r="C39" s="29"/>
      <c r="D39" s="28"/>
      <c r="E39" s="28"/>
    </row>
    <row r="40" spans="2:5" x14ac:dyDescent="0.25">
      <c r="B40" s="29"/>
      <c r="C40" s="29"/>
      <c r="D40" s="28"/>
      <c r="E40" s="28"/>
    </row>
    <row r="41" spans="2:5" x14ac:dyDescent="0.25">
      <c r="B41" s="29"/>
      <c r="C41" s="29"/>
      <c r="D41" s="28"/>
      <c r="E41" s="28"/>
    </row>
    <row r="42" spans="2:5" x14ac:dyDescent="0.25">
      <c r="B42" s="29"/>
      <c r="C42" s="29"/>
      <c r="D42" s="28"/>
      <c r="E42" s="28"/>
    </row>
    <row r="43" spans="2:5" x14ac:dyDescent="0.25">
      <c r="B43" s="29"/>
      <c r="C43" s="29"/>
      <c r="D43" s="28"/>
      <c r="E43" s="28"/>
    </row>
    <row r="44" spans="2:5" x14ac:dyDescent="0.25">
      <c r="B44" s="29"/>
      <c r="C44" s="29"/>
      <c r="D44" s="28"/>
      <c r="E44" s="28"/>
    </row>
    <row r="45" spans="2:5" x14ac:dyDescent="0.25">
      <c r="B45" s="29"/>
      <c r="C45" s="29"/>
      <c r="D45" s="28"/>
      <c r="E45" s="28"/>
    </row>
    <row r="46" spans="2:5" x14ac:dyDescent="0.25">
      <c r="B46" s="29"/>
      <c r="C46" s="28"/>
      <c r="D46" s="28"/>
      <c r="E46" s="28"/>
    </row>
    <row r="47" spans="2:5" x14ac:dyDescent="0.25">
      <c r="B47" s="29"/>
      <c r="C47" s="29"/>
      <c r="D47" s="28"/>
      <c r="E47" s="28"/>
    </row>
    <row r="48" spans="2:5" x14ac:dyDescent="0.25">
      <c r="B48" s="29"/>
      <c r="C48" s="29"/>
      <c r="D48" s="28"/>
      <c r="E48" s="28"/>
    </row>
    <row r="49" spans="2:5" x14ac:dyDescent="0.25">
      <c r="B49" s="29"/>
      <c r="C49" s="29"/>
      <c r="D49" s="28"/>
      <c r="E49" s="28"/>
    </row>
    <row r="50" spans="2:5" x14ac:dyDescent="0.25">
      <c r="B50" s="20"/>
      <c r="C50" s="29"/>
      <c r="D50" s="28"/>
      <c r="E50" s="28"/>
    </row>
    <row r="51" spans="2:5" x14ac:dyDescent="0.25">
      <c r="B51" s="20"/>
      <c r="C51" s="29"/>
      <c r="D51" s="28"/>
      <c r="E51" s="28"/>
    </row>
    <row r="52" spans="2:5" x14ac:dyDescent="0.25">
      <c r="B52" s="138"/>
      <c r="C52" s="29"/>
      <c r="D52" s="28"/>
      <c r="E52" s="28"/>
    </row>
    <row r="53" spans="2:5" x14ac:dyDescent="0.25">
      <c r="B53" s="20"/>
      <c r="C53" s="29"/>
      <c r="D53" s="28"/>
      <c r="E53" s="28"/>
    </row>
    <row r="54" spans="2:5" x14ac:dyDescent="0.25">
      <c r="B54" s="20"/>
      <c r="C54" s="29"/>
      <c r="D54" s="28"/>
      <c r="E54" s="28"/>
    </row>
    <row r="55" spans="2:5" x14ac:dyDescent="0.25">
      <c r="B55" s="139"/>
      <c r="C55" s="29"/>
      <c r="D55" s="28"/>
      <c r="E55" s="28"/>
    </row>
    <row r="56" spans="2:5" x14ac:dyDescent="0.25">
      <c r="B56" s="139"/>
      <c r="C56" s="29"/>
      <c r="D56" s="28"/>
      <c r="E56" s="28"/>
    </row>
    <row r="57" spans="2:5" x14ac:dyDescent="0.25">
      <c r="B57" s="139"/>
      <c r="C57" s="128"/>
      <c r="D57" s="134"/>
      <c r="E57" s="134"/>
    </row>
  </sheetData>
  <mergeCells count="3">
    <mergeCell ref="B19:C19"/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zoomScaleNormal="100" workbookViewId="0">
      <selection activeCell="E21" sqref="E21"/>
    </sheetView>
  </sheetViews>
  <sheetFormatPr defaultRowHeight="15" x14ac:dyDescent="0.25"/>
  <cols>
    <col min="1" max="1" width="4.28515625" customWidth="1"/>
    <col min="2" max="2" width="61.4257812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1" spans="2:15" ht="15.75" customHeight="1" x14ac:dyDescent="0.25"/>
    <row r="2" spans="2:15" ht="50.1" customHeight="1" x14ac:dyDescent="0.25">
      <c r="B2" s="169" t="s">
        <v>12</v>
      </c>
      <c r="C2" s="170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0" customHeight="1" x14ac:dyDescent="0.25">
      <c r="B4" s="83" t="s">
        <v>2</v>
      </c>
      <c r="C4" s="8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35.25" customHeight="1" x14ac:dyDescent="0.25">
      <c r="B5" s="80" t="s">
        <v>115</v>
      </c>
      <c r="C5" s="64">
        <v>5.49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x14ac:dyDescent="0.25">
      <c r="B6" s="80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83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39.75" customHeight="1" x14ac:dyDescent="0.25">
      <c r="B8" s="80" t="s">
        <v>198</v>
      </c>
      <c r="C8" s="64">
        <f>C10*20%</f>
        <v>8.7260000000000009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x14ac:dyDescent="0.25">
      <c r="B9" s="86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56.25" customHeight="1" x14ac:dyDescent="0.25">
      <c r="B10" s="87" t="s">
        <v>118</v>
      </c>
      <c r="C10" s="64">
        <v>43.63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52.5" customHeight="1" x14ac:dyDescent="0.25">
      <c r="B11" s="87" t="s">
        <v>114</v>
      </c>
      <c r="C11" s="64">
        <f>SUM(C5:C10)*10%</f>
        <v>5.7846000000000011</v>
      </c>
      <c r="I11" s="6"/>
      <c r="O11"/>
    </row>
    <row r="12" spans="2:15" ht="30" customHeight="1" x14ac:dyDescent="0.25">
      <c r="B12" s="83" t="s">
        <v>6</v>
      </c>
      <c r="C12" s="64">
        <v>3.04</v>
      </c>
      <c r="O12"/>
    </row>
    <row r="13" spans="2:15" x14ac:dyDescent="0.25">
      <c r="B13" s="85"/>
      <c r="C13" s="64"/>
      <c r="O13"/>
    </row>
    <row r="14" spans="2:15" ht="30" customHeight="1" x14ac:dyDescent="0.25">
      <c r="B14" s="84" t="s">
        <v>131</v>
      </c>
      <c r="C14" s="69">
        <f>SUM(C5:C12)</f>
        <v>66.670600000000007</v>
      </c>
      <c r="O14"/>
    </row>
    <row r="15" spans="2:15" ht="30" customHeight="1" x14ac:dyDescent="0.25">
      <c r="B15" s="86" t="s">
        <v>129</v>
      </c>
      <c r="C15" s="82">
        <f>C14*20%</f>
        <v>13.334120000000002</v>
      </c>
      <c r="O15"/>
    </row>
    <row r="16" spans="2:15" ht="30" customHeight="1" x14ac:dyDescent="0.25">
      <c r="B16" s="84" t="s">
        <v>130</v>
      </c>
      <c r="C16" s="69">
        <f>SUM(C14:C15)</f>
        <v>80.004720000000006</v>
      </c>
      <c r="O16"/>
    </row>
    <row r="17" spans="2:3" x14ac:dyDescent="0.25">
      <c r="B17" s="2"/>
      <c r="C17" s="5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D19" sqref="D19"/>
    </sheetView>
  </sheetViews>
  <sheetFormatPr defaultRowHeight="15" x14ac:dyDescent="0.25"/>
  <cols>
    <col min="1" max="1" width="61.5703125" customWidth="1"/>
    <col min="2" max="2" width="17.85546875" customWidth="1"/>
    <col min="3" max="3" width="13.42578125" style="7" customWidth="1"/>
    <col min="4" max="4" width="13.5703125" style="7" customWidth="1"/>
    <col min="5" max="10" width="14.7109375" style="7" customWidth="1"/>
    <col min="11" max="12" width="10.5703125" customWidth="1"/>
  </cols>
  <sheetData>
    <row r="2" spans="1:10" ht="50.1" customHeight="1" x14ac:dyDescent="0.25">
      <c r="A2" s="169" t="s">
        <v>5</v>
      </c>
      <c r="B2" s="170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77"/>
      <c r="B3" s="78"/>
      <c r="C3" s="22"/>
      <c r="D3" s="22"/>
      <c r="E3" s="22"/>
      <c r="F3" s="22"/>
      <c r="G3" s="22"/>
      <c r="H3" s="22"/>
      <c r="I3" s="22"/>
      <c r="J3" s="22"/>
    </row>
    <row r="4" spans="1:10" ht="30" customHeight="1" x14ac:dyDescent="0.25">
      <c r="A4" s="91" t="s">
        <v>2</v>
      </c>
      <c r="B4" s="90" t="s">
        <v>4</v>
      </c>
      <c r="C4" s="22"/>
      <c r="D4" s="22"/>
      <c r="E4" s="22"/>
      <c r="F4" s="22"/>
      <c r="G4" s="22"/>
      <c r="H4" s="22"/>
      <c r="I4" s="22"/>
      <c r="J4" s="22"/>
    </row>
    <row r="5" spans="1:10" ht="35.25" customHeight="1" x14ac:dyDescent="0.25">
      <c r="A5" s="80" t="s">
        <v>115</v>
      </c>
      <c r="B5" s="64">
        <v>4.32</v>
      </c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92"/>
      <c r="B6" s="64"/>
      <c r="C6" s="22"/>
      <c r="D6" s="22"/>
      <c r="E6" s="22"/>
      <c r="F6" s="22"/>
      <c r="G6" s="22"/>
      <c r="H6" s="22"/>
      <c r="I6" s="22"/>
      <c r="J6" s="22"/>
    </row>
    <row r="7" spans="1:10" ht="30" customHeight="1" x14ac:dyDescent="0.25">
      <c r="A7" s="91" t="s">
        <v>3</v>
      </c>
      <c r="B7" s="82"/>
      <c r="C7" s="22"/>
      <c r="D7" s="22"/>
      <c r="E7" s="22"/>
      <c r="F7" s="22"/>
      <c r="G7" s="22"/>
      <c r="H7" s="22"/>
      <c r="I7" s="22"/>
      <c r="J7" s="22"/>
    </row>
    <row r="8" spans="1:10" ht="33.75" customHeight="1" x14ac:dyDescent="0.25">
      <c r="A8" s="80" t="s">
        <v>198</v>
      </c>
      <c r="B8" s="64">
        <f>B10*20%</f>
        <v>4.33</v>
      </c>
      <c r="C8" s="22"/>
      <c r="D8" s="22"/>
      <c r="E8" s="22"/>
      <c r="F8" s="22"/>
      <c r="G8" s="22"/>
      <c r="H8" s="22"/>
      <c r="I8" s="22"/>
      <c r="J8" s="22"/>
    </row>
    <row r="9" spans="1:10" x14ac:dyDescent="0.25">
      <c r="A9" s="93"/>
      <c r="B9" s="64"/>
      <c r="C9" s="22"/>
      <c r="D9" s="22"/>
      <c r="E9" s="22"/>
      <c r="F9" s="22"/>
      <c r="G9" s="22"/>
      <c r="H9" s="22"/>
      <c r="I9" s="22"/>
      <c r="J9" s="22"/>
    </row>
    <row r="10" spans="1:10" ht="58.5" x14ac:dyDescent="0.25">
      <c r="A10" s="94" t="s">
        <v>119</v>
      </c>
      <c r="B10" s="64">
        <v>21.65</v>
      </c>
      <c r="C10" s="22"/>
      <c r="D10" s="22"/>
      <c r="E10" s="22"/>
      <c r="F10" s="22"/>
      <c r="G10" s="22"/>
      <c r="H10" s="22"/>
      <c r="I10" s="22"/>
      <c r="J10" s="22"/>
    </row>
    <row r="11" spans="1:10" ht="52.5" customHeight="1" x14ac:dyDescent="0.25">
      <c r="A11" s="94" t="s">
        <v>114</v>
      </c>
      <c r="B11" s="64">
        <f>SUM(B5:B10)*10%</f>
        <v>3.03</v>
      </c>
      <c r="D11" s="6"/>
      <c r="J11"/>
    </row>
    <row r="12" spans="1:10" ht="30" customHeight="1" x14ac:dyDescent="0.25">
      <c r="A12" s="91" t="s">
        <v>7</v>
      </c>
      <c r="B12" s="64">
        <v>0</v>
      </c>
      <c r="J12"/>
    </row>
    <row r="13" spans="1:10" x14ac:dyDescent="0.25">
      <c r="A13" s="95"/>
      <c r="B13" s="64"/>
      <c r="J13"/>
    </row>
    <row r="14" spans="1:10" ht="30" customHeight="1" x14ac:dyDescent="0.25">
      <c r="A14" s="84" t="s">
        <v>131</v>
      </c>
      <c r="B14" s="69">
        <f>SUM(B5:B12)</f>
        <v>33.33</v>
      </c>
      <c r="J14"/>
    </row>
    <row r="15" spans="1:10" ht="30" customHeight="1" x14ac:dyDescent="0.25">
      <c r="A15" s="86" t="s">
        <v>129</v>
      </c>
      <c r="B15" s="82">
        <f>B14*20%</f>
        <v>6.6660000000000004</v>
      </c>
      <c r="J15"/>
    </row>
    <row r="16" spans="1:10" ht="30" customHeight="1" x14ac:dyDescent="0.25">
      <c r="A16" s="84" t="s">
        <v>130</v>
      </c>
      <c r="B16" s="69">
        <f>SUM(B14:B15)</f>
        <v>39.995999999999995</v>
      </c>
    </row>
    <row r="17" spans="1:2" x14ac:dyDescent="0.25">
      <c r="A17" s="78"/>
      <c r="B17" s="88"/>
    </row>
    <row r="20" spans="1:2" x14ac:dyDescent="0.25">
      <c r="A20" s="127" t="s">
        <v>187</v>
      </c>
      <c r="B20" s="127"/>
    </row>
    <row r="21" spans="1:2" x14ac:dyDescent="0.25">
      <c r="A21" s="135" t="s">
        <v>194</v>
      </c>
      <c r="B21" s="127"/>
    </row>
    <row r="22" spans="1:2" x14ac:dyDescent="0.25">
      <c r="A22" s="135" t="s">
        <v>195</v>
      </c>
      <c r="B22" s="127"/>
    </row>
    <row r="23" spans="1:2" x14ac:dyDescent="0.25">
      <c r="A23" s="135" t="s">
        <v>193</v>
      </c>
      <c r="B23" s="127"/>
    </row>
    <row r="24" spans="1:2" x14ac:dyDescent="0.25">
      <c r="A24" s="135" t="s">
        <v>196</v>
      </c>
      <c r="B24" s="76"/>
    </row>
    <row r="25" spans="1:2" x14ac:dyDescent="0.25">
      <c r="A25" s="75"/>
      <c r="B25" s="76"/>
    </row>
    <row r="26" spans="1:2" x14ac:dyDescent="0.25">
      <c r="A26" s="166" t="s">
        <v>197</v>
      </c>
      <c r="B26" s="166"/>
    </row>
    <row r="27" spans="1:2" x14ac:dyDescent="0.25">
      <c r="A27" s="166"/>
      <c r="B27" s="166"/>
    </row>
    <row r="28" spans="1:2" x14ac:dyDescent="0.25">
      <c r="A28" s="166"/>
      <c r="B28" s="166"/>
    </row>
  </sheetData>
  <mergeCells count="2">
    <mergeCell ref="A2:B2"/>
    <mergeCell ref="A26:B2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7"/>
  <sheetViews>
    <sheetView topLeftCell="A4" zoomScaleNormal="100" workbookViewId="0">
      <selection activeCell="C5" sqref="C5"/>
    </sheetView>
  </sheetViews>
  <sheetFormatPr defaultRowHeight="15" x14ac:dyDescent="0.25"/>
  <cols>
    <col min="1" max="1" width="4.42578125" customWidth="1"/>
    <col min="2" max="2" width="61.5703125" customWidth="1"/>
    <col min="3" max="3" width="17.7109375" customWidth="1"/>
    <col min="4" max="7" width="15.42578125" customWidth="1"/>
    <col min="8" max="8" width="18.140625" style="7" customWidth="1"/>
    <col min="9" max="11" width="14.7109375" style="7" customWidth="1"/>
    <col min="12" max="13" width="17.28515625" style="7" customWidth="1"/>
    <col min="14" max="14" width="13.42578125" style="7" customWidth="1"/>
    <col min="15" max="15" width="13.5703125" style="7" customWidth="1"/>
    <col min="16" max="21" width="14.7109375" style="7" customWidth="1"/>
    <col min="22" max="23" width="10.5703125" customWidth="1"/>
  </cols>
  <sheetData>
    <row r="2" spans="2:21" ht="50.1" customHeight="1" x14ac:dyDescent="0.25">
      <c r="B2" s="165" t="s">
        <v>101</v>
      </c>
      <c r="C2" s="165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2:21" x14ac:dyDescent="0.25">
      <c r="B3" s="1"/>
      <c r="C3" s="60"/>
      <c r="E3" s="22"/>
      <c r="F3" s="26"/>
      <c r="G3" s="27"/>
      <c r="H3" s="29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2:21" ht="28.5" customHeight="1" x14ac:dyDescent="0.25">
      <c r="B4" s="106" t="s">
        <v>2</v>
      </c>
      <c r="C4" s="90" t="s">
        <v>4</v>
      </c>
      <c r="E4" s="30"/>
      <c r="F4" s="26"/>
      <c r="G4" s="11"/>
      <c r="H4" s="28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21" ht="57.75" x14ac:dyDescent="0.25">
      <c r="B5" s="62" t="s">
        <v>136</v>
      </c>
      <c r="C5" s="65">
        <v>6.94</v>
      </c>
      <c r="E5" s="26"/>
      <c r="F5" s="26"/>
      <c r="G5" s="25"/>
      <c r="H5" s="28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2:21" x14ac:dyDescent="0.25">
      <c r="B6" s="107"/>
      <c r="C6" s="64"/>
      <c r="E6" s="26"/>
      <c r="F6" s="26"/>
      <c r="G6" s="24"/>
      <c r="H6" s="3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2:21" ht="30" customHeight="1" x14ac:dyDescent="0.25">
      <c r="B7" s="106" t="s">
        <v>3</v>
      </c>
      <c r="C7" s="65"/>
      <c r="E7" s="26"/>
      <c r="F7" s="26"/>
      <c r="G7" s="24"/>
      <c r="H7" s="28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2:21" ht="40.5" customHeight="1" x14ac:dyDescent="0.25">
      <c r="B8" s="62" t="s">
        <v>198</v>
      </c>
      <c r="C8" s="65">
        <f>C10*20%</f>
        <v>25.634</v>
      </c>
      <c r="E8" s="26"/>
      <c r="F8" s="26"/>
      <c r="G8" s="26"/>
      <c r="H8" s="2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2:21" x14ac:dyDescent="0.25">
      <c r="B9" s="108"/>
      <c r="C9" s="114"/>
      <c r="G9" s="7"/>
      <c r="U9"/>
    </row>
    <row r="10" spans="2:21" ht="224.25" customHeight="1" x14ac:dyDescent="0.25">
      <c r="B10" s="109" t="s">
        <v>146</v>
      </c>
      <c r="C10" s="65">
        <v>128.16999999999999</v>
      </c>
      <c r="G10" s="7"/>
      <c r="U10"/>
    </row>
    <row r="11" spans="2:21" ht="48" customHeight="1" x14ac:dyDescent="0.25">
      <c r="B11" s="109" t="s">
        <v>114</v>
      </c>
      <c r="C11" s="65">
        <f>SUM(C5:C10)*10%</f>
        <v>16.074399999999997</v>
      </c>
      <c r="G11" s="7"/>
      <c r="U11"/>
    </row>
    <row r="12" spans="2:21" ht="30" customHeight="1" x14ac:dyDescent="0.25">
      <c r="B12" s="106" t="s">
        <v>6</v>
      </c>
      <c r="C12" s="65">
        <v>19.02</v>
      </c>
      <c r="G12" s="7"/>
      <c r="U12"/>
    </row>
    <row r="13" spans="2:21" x14ac:dyDescent="0.25">
      <c r="B13" s="110"/>
      <c r="C13" s="67"/>
      <c r="D13" s="7"/>
      <c r="G13" s="7"/>
      <c r="U13"/>
    </row>
    <row r="14" spans="2:21" ht="30" customHeight="1" x14ac:dyDescent="0.25">
      <c r="B14" s="84" t="s">
        <v>131</v>
      </c>
      <c r="C14" s="68">
        <f>SUM(C5:C12)</f>
        <v>195.83839999999998</v>
      </c>
      <c r="D14" s="7"/>
      <c r="G14" s="7"/>
      <c r="U14"/>
    </row>
    <row r="15" spans="2:21" ht="30" customHeight="1" x14ac:dyDescent="0.25">
      <c r="B15" s="86" t="s">
        <v>129</v>
      </c>
      <c r="C15" s="68">
        <f>C14*20%</f>
        <v>39.167679999999997</v>
      </c>
      <c r="D15" s="33"/>
      <c r="H15"/>
      <c r="U15"/>
    </row>
    <row r="16" spans="2:21" ht="30" customHeight="1" x14ac:dyDescent="0.25">
      <c r="B16" s="84" t="s">
        <v>130</v>
      </c>
      <c r="C16" s="69">
        <f>SUM(C14:C15)</f>
        <v>235.00607999999997</v>
      </c>
      <c r="H16"/>
      <c r="U16"/>
    </row>
    <row r="19" spans="2:3" x14ac:dyDescent="0.25">
      <c r="B19" s="127" t="s">
        <v>187</v>
      </c>
      <c r="C19" s="127"/>
    </row>
    <row r="20" spans="2:3" x14ac:dyDescent="0.25">
      <c r="B20" s="135" t="s">
        <v>194</v>
      </c>
      <c r="C20" s="127"/>
    </row>
    <row r="21" spans="2:3" x14ac:dyDescent="0.25">
      <c r="B21" s="135" t="s">
        <v>195</v>
      </c>
      <c r="C21" s="127"/>
    </row>
    <row r="22" spans="2:3" x14ac:dyDescent="0.25">
      <c r="B22" s="135" t="s">
        <v>193</v>
      </c>
      <c r="C22" s="127"/>
    </row>
    <row r="23" spans="2:3" x14ac:dyDescent="0.25">
      <c r="B23" s="135" t="s">
        <v>196</v>
      </c>
      <c r="C23" s="76"/>
    </row>
    <row r="24" spans="2:3" x14ac:dyDescent="0.25">
      <c r="B24" s="75"/>
      <c r="C24" s="76"/>
    </row>
    <row r="25" spans="2:3" x14ac:dyDescent="0.25">
      <c r="B25" s="166" t="s">
        <v>197</v>
      </c>
      <c r="C25" s="166"/>
    </row>
    <row r="26" spans="2:3" x14ac:dyDescent="0.25">
      <c r="B26" s="166"/>
      <c r="C26" s="166"/>
    </row>
    <row r="27" spans="2:3" x14ac:dyDescent="0.25">
      <c r="B27" s="166"/>
      <c r="C27" s="166"/>
    </row>
  </sheetData>
  <mergeCells count="2">
    <mergeCell ref="B2:C2"/>
    <mergeCell ref="B25:C2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4"/>
  <sheetViews>
    <sheetView topLeftCell="A7" zoomScale="90" zoomScaleNormal="90" workbookViewId="0">
      <selection activeCell="G15" sqref="G15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</cols>
  <sheetData>
    <row r="2" spans="2:3" ht="50.1" customHeight="1" x14ac:dyDescent="0.25">
      <c r="B2" s="167" t="s">
        <v>24</v>
      </c>
      <c r="C2" s="167"/>
    </row>
    <row r="3" spans="2:3" x14ac:dyDescent="0.25">
      <c r="B3" s="88"/>
      <c r="C3" s="78"/>
    </row>
    <row r="4" spans="2:3" ht="30" customHeight="1" x14ac:dyDescent="0.25">
      <c r="B4" s="91" t="s">
        <v>2</v>
      </c>
      <c r="C4" s="96" t="s">
        <v>4</v>
      </c>
    </row>
    <row r="5" spans="2:3" ht="50.25" customHeight="1" x14ac:dyDescent="0.25">
      <c r="B5" s="80" t="s">
        <v>232</v>
      </c>
      <c r="C5" s="82">
        <v>1.1499999999999999</v>
      </c>
    </row>
    <row r="6" spans="2:3" x14ac:dyDescent="0.25">
      <c r="B6" s="92"/>
      <c r="C6" s="64"/>
    </row>
    <row r="7" spans="2:3" ht="30" customHeight="1" x14ac:dyDescent="0.25">
      <c r="B7" s="91" t="s">
        <v>3</v>
      </c>
      <c r="C7" s="82"/>
    </row>
    <row r="8" spans="2:3" ht="30" customHeight="1" x14ac:dyDescent="0.25">
      <c r="B8" s="80" t="s">
        <v>211</v>
      </c>
      <c r="C8" s="64">
        <f>C10*10%</f>
        <v>1.7870000000000001</v>
      </c>
    </row>
    <row r="9" spans="2:3" x14ac:dyDescent="0.25">
      <c r="B9" s="93"/>
      <c r="C9" s="64"/>
    </row>
    <row r="10" spans="2:3" ht="177" customHeight="1" x14ac:dyDescent="0.25">
      <c r="B10" s="94" t="s">
        <v>240</v>
      </c>
      <c r="C10" s="64">
        <v>17.87</v>
      </c>
    </row>
    <row r="11" spans="2:3" ht="43.5" x14ac:dyDescent="0.25">
      <c r="B11" s="94" t="s">
        <v>231</v>
      </c>
      <c r="C11" s="64">
        <f>SUM(C5:C10)*10%</f>
        <v>2.0807000000000002</v>
      </c>
    </row>
    <row r="12" spans="2:3" ht="30" customHeight="1" x14ac:dyDescent="0.25">
      <c r="B12" s="91" t="s">
        <v>7</v>
      </c>
      <c r="C12" s="64">
        <v>6.28</v>
      </c>
    </row>
    <row r="13" spans="2:3" x14ac:dyDescent="0.25">
      <c r="B13" s="95"/>
      <c r="C13" s="64"/>
    </row>
    <row r="14" spans="2:3" ht="30" customHeight="1" x14ac:dyDescent="0.25">
      <c r="B14" s="84" t="s">
        <v>131</v>
      </c>
      <c r="C14" s="69">
        <f>SUM(C5:C12)</f>
        <v>29.167700000000004</v>
      </c>
    </row>
    <row r="15" spans="2:3" ht="30" customHeight="1" x14ac:dyDescent="0.25">
      <c r="B15" s="86" t="s">
        <v>129</v>
      </c>
      <c r="C15" s="82">
        <f>C14*20%</f>
        <v>5.8335400000000011</v>
      </c>
    </row>
    <row r="16" spans="2:3" ht="30" customHeight="1" x14ac:dyDescent="0.25">
      <c r="B16" s="84" t="s">
        <v>130</v>
      </c>
      <c r="C16" s="69">
        <f>SUM(C14:C15)</f>
        <v>35.001240000000003</v>
      </c>
    </row>
    <row r="17" spans="2:3" x14ac:dyDescent="0.25">
      <c r="B17" s="145"/>
      <c r="C17" s="13"/>
    </row>
    <row r="18" spans="2:3" x14ac:dyDescent="0.25">
      <c r="B18" s="32"/>
      <c r="C18" s="129"/>
    </row>
    <row r="19" spans="2:3" x14ac:dyDescent="0.25">
      <c r="B19" s="32"/>
      <c r="C19" s="132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  <row r="29" spans="2:3" x14ac:dyDescent="0.25">
      <c r="B29" s="29"/>
      <c r="C29" s="29"/>
    </row>
    <row r="30" spans="2:3" x14ac:dyDescent="0.25">
      <c r="B30" s="29"/>
      <c r="C30" s="29"/>
    </row>
    <row r="31" spans="2:3" x14ac:dyDescent="0.25">
      <c r="B31" s="29"/>
      <c r="C31" s="29"/>
    </row>
    <row r="32" spans="2:3" x14ac:dyDescent="0.25">
      <c r="B32" s="29"/>
      <c r="C32" s="29"/>
    </row>
    <row r="33" spans="2:3" x14ac:dyDescent="0.25">
      <c r="B33" s="29"/>
      <c r="C33" s="29"/>
    </row>
    <row r="34" spans="2:3" x14ac:dyDescent="0.25">
      <c r="B34" s="29"/>
      <c r="C34" s="29"/>
    </row>
    <row r="35" spans="2:3" x14ac:dyDescent="0.25">
      <c r="B35" s="20"/>
      <c r="C35" s="29"/>
    </row>
    <row r="36" spans="2:3" ht="15" customHeight="1" x14ac:dyDescent="0.25">
      <c r="B36" s="20"/>
      <c r="C36" s="171"/>
    </row>
    <row r="37" spans="2:3" x14ac:dyDescent="0.25">
      <c r="B37" s="20"/>
      <c r="C37" s="171"/>
    </row>
    <row r="38" spans="2:3" x14ac:dyDescent="0.25">
      <c r="B38" s="20"/>
      <c r="C38" s="171"/>
    </row>
    <row r="39" spans="2:3" x14ac:dyDescent="0.25">
      <c r="B39" s="20"/>
      <c r="C39" s="171"/>
    </row>
    <row r="40" spans="2:3" x14ac:dyDescent="0.25">
      <c r="B40" s="20"/>
      <c r="C40" s="171"/>
    </row>
    <row r="41" spans="2:3" x14ac:dyDescent="0.25">
      <c r="B41" s="20"/>
      <c r="C41" s="171"/>
    </row>
    <row r="42" spans="2:3" x14ac:dyDescent="0.25">
      <c r="B42" s="29"/>
      <c r="C42" s="171"/>
    </row>
    <row r="43" spans="2:3" ht="15" customHeight="1" x14ac:dyDescent="0.25">
      <c r="B43" s="20"/>
      <c r="C43" s="171"/>
    </row>
    <row r="44" spans="2:3" x14ac:dyDescent="0.25">
      <c r="B44" s="20"/>
      <c r="C44" s="171"/>
    </row>
    <row r="45" spans="2:3" x14ac:dyDescent="0.25">
      <c r="B45" s="20"/>
      <c r="C45" s="29"/>
    </row>
    <row r="46" spans="2:3" x14ac:dyDescent="0.25">
      <c r="B46" s="139"/>
      <c r="C46" s="29"/>
    </row>
    <row r="47" spans="2:3" x14ac:dyDescent="0.25">
      <c r="B47" s="139"/>
      <c r="C47" s="29"/>
    </row>
    <row r="48" spans="2:3" x14ac:dyDescent="0.25">
      <c r="B48" s="139"/>
      <c r="C48" s="29"/>
    </row>
    <row r="49" spans="2:3" x14ac:dyDescent="0.25">
      <c r="B49" s="138"/>
      <c r="C49" s="29"/>
    </row>
    <row r="50" spans="2:3" x14ac:dyDescent="0.25">
      <c r="B50" s="29"/>
      <c r="C50" s="29"/>
    </row>
    <row r="51" spans="2:3" x14ac:dyDescent="0.25">
      <c r="B51" s="29"/>
      <c r="C51" s="29"/>
    </row>
    <row r="52" spans="2:3" x14ac:dyDescent="0.25">
      <c r="B52" s="29"/>
      <c r="C52" s="29"/>
    </row>
    <row r="53" spans="2:3" x14ac:dyDescent="0.25">
      <c r="B53" s="29"/>
      <c r="C53" s="29"/>
    </row>
    <row r="54" spans="2:3" x14ac:dyDescent="0.25">
      <c r="B54" s="29"/>
      <c r="C54" s="29"/>
    </row>
  </sheetData>
  <mergeCells count="4">
    <mergeCell ref="C36:C42"/>
    <mergeCell ref="C43:C44"/>
    <mergeCell ref="B2:C2"/>
    <mergeCell ref="B26:C28"/>
  </mergeCells>
  <pageMargins left="0.70866141732283472" right="0.70866141732283472" top="0.74803149606299213" bottom="0.43307086614173229" header="0.31496062992125984" footer="0.31496062992125984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zoomScale="110" zoomScaleNormal="110" workbookViewId="0">
      <selection activeCell="G10" sqref="G10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</cols>
  <sheetData>
    <row r="2" spans="2:3" ht="50.1" customHeight="1" x14ac:dyDescent="0.25">
      <c r="B2" s="167" t="s">
        <v>241</v>
      </c>
      <c r="C2" s="167"/>
    </row>
    <row r="3" spans="2:3" x14ac:dyDescent="0.25">
      <c r="B3" s="88"/>
      <c r="C3" s="78"/>
    </row>
    <row r="4" spans="2:3" ht="30" customHeight="1" x14ac:dyDescent="0.25">
      <c r="B4" s="91" t="s">
        <v>2</v>
      </c>
      <c r="C4" s="96" t="s">
        <v>4</v>
      </c>
    </row>
    <row r="5" spans="2:3" ht="30" customHeight="1" x14ac:dyDescent="0.25">
      <c r="B5" s="80" t="s">
        <v>230</v>
      </c>
      <c r="C5" s="82">
        <v>0.9</v>
      </c>
    </row>
    <row r="6" spans="2:3" x14ac:dyDescent="0.25">
      <c r="B6" s="92"/>
      <c r="C6" s="64"/>
    </row>
    <row r="7" spans="2:3" ht="30" customHeight="1" x14ac:dyDescent="0.25">
      <c r="B7" s="91" t="s">
        <v>3</v>
      </c>
      <c r="C7" s="82"/>
    </row>
    <row r="8" spans="2:3" ht="30" customHeight="1" x14ac:dyDescent="0.25">
      <c r="B8" s="80" t="s">
        <v>211</v>
      </c>
      <c r="C8" s="64">
        <f>C10*10%</f>
        <v>1.8100000000000003</v>
      </c>
    </row>
    <row r="9" spans="2:3" x14ac:dyDescent="0.25">
      <c r="B9" s="93"/>
      <c r="C9" s="64"/>
    </row>
    <row r="10" spans="2:3" ht="72" x14ac:dyDescent="0.25">
      <c r="B10" s="94" t="s">
        <v>242</v>
      </c>
      <c r="C10" s="64">
        <v>18.100000000000001</v>
      </c>
    </row>
    <row r="11" spans="2:3" ht="43.5" x14ac:dyDescent="0.25">
      <c r="B11" s="94" t="s">
        <v>231</v>
      </c>
      <c r="C11" s="64">
        <f>SUM(C5:C10)*10%</f>
        <v>2.0810000000000004</v>
      </c>
    </row>
    <row r="12" spans="2:3" ht="30" customHeight="1" x14ac:dyDescent="0.25">
      <c r="B12" s="91" t="s">
        <v>7</v>
      </c>
      <c r="C12" s="64">
        <v>6.28</v>
      </c>
    </row>
    <row r="13" spans="2:3" x14ac:dyDescent="0.25">
      <c r="B13" s="95"/>
      <c r="C13" s="64"/>
    </row>
    <row r="14" spans="2:3" ht="30" customHeight="1" x14ac:dyDescent="0.25">
      <c r="B14" s="84" t="s">
        <v>131</v>
      </c>
      <c r="C14" s="69">
        <f>SUM(C5:C12)</f>
        <v>29.171000000000003</v>
      </c>
    </row>
    <row r="15" spans="2:3" ht="30" customHeight="1" x14ac:dyDescent="0.25">
      <c r="B15" s="86" t="s">
        <v>129</v>
      </c>
      <c r="C15" s="82">
        <f>C14*20%</f>
        <v>5.8342000000000009</v>
      </c>
    </row>
    <row r="16" spans="2:3" ht="30" customHeight="1" x14ac:dyDescent="0.25">
      <c r="B16" s="84" t="s">
        <v>130</v>
      </c>
      <c r="C16" s="69">
        <f>SUM(C14:C15)</f>
        <v>35.005200000000002</v>
      </c>
    </row>
    <row r="17" spans="2:3" ht="20.25" customHeight="1" x14ac:dyDescent="0.25">
      <c r="B17" s="145"/>
      <c r="C17" s="13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opLeftCell="A10" workbookViewId="0">
      <selection activeCell="E24" sqref="E24"/>
    </sheetView>
  </sheetViews>
  <sheetFormatPr defaultRowHeight="15" x14ac:dyDescent="0.25"/>
  <cols>
    <col min="1" max="1" width="4.42578125" customWidth="1"/>
    <col min="2" max="2" width="61.42578125" customWidth="1"/>
    <col min="3" max="3" width="17.71093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7" t="s">
        <v>212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0" customHeight="1" x14ac:dyDescent="0.25">
      <c r="B4" s="83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34.5" customHeight="1" x14ac:dyDescent="0.25">
      <c r="B5" s="80" t="s">
        <v>174</v>
      </c>
      <c r="C5" s="64">
        <v>1.58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x14ac:dyDescent="0.25">
      <c r="B6" s="80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83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30" customHeight="1" x14ac:dyDescent="0.25">
      <c r="B8" s="80" t="s">
        <v>208</v>
      </c>
      <c r="C8" s="64">
        <f>C10*20%</f>
        <v>4.3259999999999996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x14ac:dyDescent="0.25">
      <c r="B9" s="86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101.25" x14ac:dyDescent="0.25">
      <c r="B10" s="87" t="s">
        <v>175</v>
      </c>
      <c r="C10" s="64">
        <v>21.63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0" customHeight="1" x14ac:dyDescent="0.25">
      <c r="B11" s="87" t="s">
        <v>213</v>
      </c>
      <c r="C11" s="64">
        <f>SUM(C5:C10)*10%</f>
        <v>2.7536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2:15" ht="30" customHeight="1" x14ac:dyDescent="0.25">
      <c r="B12" s="83" t="s">
        <v>7</v>
      </c>
      <c r="C12" s="64">
        <v>3.04</v>
      </c>
      <c r="I12" s="6"/>
      <c r="O12"/>
    </row>
    <row r="13" spans="2:15" x14ac:dyDescent="0.25">
      <c r="B13" s="85"/>
      <c r="C13" s="64"/>
      <c r="O13"/>
    </row>
    <row r="14" spans="2:15" ht="30" customHeight="1" x14ac:dyDescent="0.25">
      <c r="B14" s="84" t="s">
        <v>131</v>
      </c>
      <c r="C14" s="69">
        <f>SUM(C5:C12)</f>
        <v>33.329599999999999</v>
      </c>
      <c r="O14"/>
    </row>
    <row r="15" spans="2:15" ht="30" customHeight="1" x14ac:dyDescent="0.25">
      <c r="B15" s="86" t="s">
        <v>129</v>
      </c>
      <c r="C15" s="82">
        <f>C14*20%</f>
        <v>6.6659199999999998</v>
      </c>
      <c r="O15"/>
    </row>
    <row r="16" spans="2:15" ht="30" customHeight="1" x14ac:dyDescent="0.25">
      <c r="B16" s="84" t="s">
        <v>130</v>
      </c>
      <c r="C16" s="69">
        <f>SUM(C14:C15)</f>
        <v>39.995519999999999</v>
      </c>
      <c r="O16"/>
    </row>
    <row r="17" spans="2:15" x14ac:dyDescent="0.25">
      <c r="B17" s="79"/>
      <c r="C17" s="81"/>
      <c r="O17"/>
    </row>
    <row r="18" spans="2:15" x14ac:dyDescent="0.25">
      <c r="B18" s="29"/>
      <c r="C18" s="29"/>
      <c r="D18" s="28"/>
      <c r="E18" s="28"/>
      <c r="F18" s="28"/>
      <c r="G18" s="28"/>
      <c r="H18" s="28"/>
      <c r="I18" s="28"/>
    </row>
    <row r="19" spans="2:15" x14ac:dyDescent="0.25">
      <c r="B19" s="29"/>
      <c r="C19" s="29"/>
      <c r="D19" s="28"/>
      <c r="E19" s="28"/>
      <c r="F19" s="28"/>
      <c r="G19" s="28"/>
      <c r="H19" s="28"/>
      <c r="I19" s="28"/>
    </row>
    <row r="20" spans="2:15" x14ac:dyDescent="0.25">
      <c r="B20" s="127" t="s">
        <v>187</v>
      </c>
      <c r="C20" s="127"/>
      <c r="D20" s="28"/>
      <c r="E20" s="28"/>
      <c r="F20" s="28"/>
      <c r="G20" s="28"/>
      <c r="H20" s="28"/>
      <c r="I20" s="28"/>
    </row>
    <row r="21" spans="2:15" x14ac:dyDescent="0.25">
      <c r="B21" s="135" t="s">
        <v>194</v>
      </c>
      <c r="C21" s="127"/>
      <c r="D21" s="28"/>
      <c r="E21" s="28"/>
      <c r="F21" s="28"/>
      <c r="G21" s="28"/>
      <c r="H21" s="28"/>
      <c r="I21" s="28"/>
    </row>
    <row r="22" spans="2:15" x14ac:dyDescent="0.25">
      <c r="B22" s="135" t="s">
        <v>195</v>
      </c>
      <c r="C22" s="127"/>
    </row>
    <row r="23" spans="2:15" x14ac:dyDescent="0.25">
      <c r="B23" s="135" t="s">
        <v>193</v>
      </c>
      <c r="C23" s="127"/>
    </row>
    <row r="24" spans="2:15" x14ac:dyDescent="0.25">
      <c r="B24" s="135" t="s">
        <v>196</v>
      </c>
      <c r="C24" s="76"/>
    </row>
    <row r="25" spans="2:15" x14ac:dyDescent="0.25">
      <c r="B25" s="75"/>
      <c r="C25" s="76"/>
    </row>
    <row r="26" spans="2:15" x14ac:dyDescent="0.25">
      <c r="B26" s="166" t="s">
        <v>197</v>
      </c>
      <c r="C26" s="166"/>
    </row>
    <row r="27" spans="2:15" x14ac:dyDescent="0.25">
      <c r="B27" s="166"/>
      <c r="C27" s="166"/>
    </row>
    <row r="28" spans="2:15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opLeftCell="A4" workbookViewId="0">
      <selection activeCell="E21" sqref="E21"/>
    </sheetView>
  </sheetViews>
  <sheetFormatPr defaultRowHeight="15" x14ac:dyDescent="0.25"/>
  <cols>
    <col min="1" max="1" width="4.5703125" customWidth="1"/>
    <col min="2" max="2" width="61.5703125" customWidth="1"/>
    <col min="3" max="3" width="17.71093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7" t="s">
        <v>183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43.5" customHeight="1" x14ac:dyDescent="0.25">
      <c r="B5" s="80" t="s">
        <v>184</v>
      </c>
      <c r="C5" s="64">
        <v>1.48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30" customHeight="1" x14ac:dyDescent="0.25">
      <c r="B8" s="80" t="s">
        <v>206</v>
      </c>
      <c r="C8" s="64">
        <f>C10*20%</f>
        <v>4.8040000000000003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72.75" x14ac:dyDescent="0.25">
      <c r="B10" s="94" t="s">
        <v>180</v>
      </c>
      <c r="C10" s="64">
        <v>24.02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4.5" customHeight="1" x14ac:dyDescent="0.25">
      <c r="B11" s="94" t="s">
        <v>151</v>
      </c>
      <c r="C11" s="64">
        <f>SUM(C5:C10)*10%</f>
        <v>3.0304000000000002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2:15" ht="30" customHeight="1" x14ac:dyDescent="0.25">
      <c r="B12" s="91" t="s">
        <v>7</v>
      </c>
      <c r="C12" s="64">
        <v>0</v>
      </c>
      <c r="I12" s="6"/>
      <c r="O12"/>
    </row>
    <row r="13" spans="2:15" x14ac:dyDescent="0.25">
      <c r="B13" s="95"/>
      <c r="C13" s="64"/>
      <c r="O13"/>
    </row>
    <row r="14" spans="2:15" ht="30" customHeight="1" x14ac:dyDescent="0.25">
      <c r="B14" s="84" t="s">
        <v>131</v>
      </c>
      <c r="C14" s="69">
        <f>SUM(C5:C12)</f>
        <v>33.334400000000002</v>
      </c>
      <c r="O14"/>
    </row>
    <row r="15" spans="2:15" ht="30" customHeight="1" x14ac:dyDescent="0.25">
      <c r="B15" s="86" t="s">
        <v>129</v>
      </c>
      <c r="C15" s="82">
        <f>C14*20%</f>
        <v>6.6668800000000008</v>
      </c>
      <c r="O15"/>
    </row>
    <row r="16" spans="2:15" ht="30" customHeight="1" x14ac:dyDescent="0.25">
      <c r="B16" s="84" t="s">
        <v>130</v>
      </c>
      <c r="C16" s="99">
        <f>SUM(C14:C15)</f>
        <v>40.001280000000001</v>
      </c>
      <c r="O16"/>
    </row>
    <row r="17" spans="2:15" x14ac:dyDescent="0.25">
      <c r="B17" s="2"/>
      <c r="C17" s="5"/>
      <c r="O17"/>
    </row>
    <row r="20" spans="2:15" x14ac:dyDescent="0.25">
      <c r="B20" s="127" t="s">
        <v>187</v>
      </c>
      <c r="C20" s="127"/>
    </row>
    <row r="21" spans="2:15" x14ac:dyDescent="0.25">
      <c r="B21" s="135" t="s">
        <v>194</v>
      </c>
      <c r="C21" s="127"/>
    </row>
    <row r="22" spans="2:15" x14ac:dyDescent="0.25">
      <c r="B22" s="135" t="s">
        <v>195</v>
      </c>
      <c r="C22" s="127"/>
    </row>
    <row r="23" spans="2:15" x14ac:dyDescent="0.25">
      <c r="B23" s="135" t="s">
        <v>193</v>
      </c>
      <c r="C23" s="127"/>
    </row>
    <row r="24" spans="2:15" x14ac:dyDescent="0.25">
      <c r="B24" s="135" t="s">
        <v>196</v>
      </c>
      <c r="C24" s="76"/>
    </row>
    <row r="25" spans="2:15" x14ac:dyDescent="0.25">
      <c r="B25" s="75"/>
      <c r="C25" s="76"/>
    </row>
    <row r="26" spans="2:15" x14ac:dyDescent="0.25">
      <c r="B26" s="166" t="s">
        <v>197</v>
      </c>
      <c r="C26" s="166"/>
    </row>
    <row r="27" spans="2:15" x14ac:dyDescent="0.25">
      <c r="B27" s="166"/>
      <c r="C27" s="166"/>
    </row>
    <row r="28" spans="2:15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A7" workbookViewId="0">
      <selection activeCell="E8" sqref="E8"/>
    </sheetView>
  </sheetViews>
  <sheetFormatPr defaultRowHeight="15" x14ac:dyDescent="0.25"/>
  <cols>
    <col min="1" max="1" width="4.5703125" customWidth="1"/>
    <col min="2" max="2" width="61.5703125" customWidth="1"/>
    <col min="3" max="3" width="17.7109375" customWidth="1"/>
    <col min="4" max="4" width="13.42578125" style="7" customWidth="1"/>
    <col min="5" max="5" width="13.5703125" style="7" customWidth="1"/>
    <col min="6" max="11" width="14.7109375" style="7" customWidth="1"/>
    <col min="12" max="13" width="10.5703125" customWidth="1"/>
  </cols>
  <sheetData>
    <row r="1" spans="2:11" ht="50.1" customHeight="1" x14ac:dyDescent="0.25">
      <c r="B1" s="167" t="s">
        <v>20</v>
      </c>
      <c r="C1" s="167"/>
      <c r="D1" s="22"/>
      <c r="E1" s="22"/>
      <c r="F1" s="22"/>
      <c r="G1" s="22"/>
      <c r="H1" s="22"/>
      <c r="I1" s="22"/>
      <c r="J1" s="22"/>
      <c r="K1" s="22"/>
    </row>
    <row r="2" spans="2:11" x14ac:dyDescent="0.25">
      <c r="B2" s="88"/>
      <c r="C2" s="78"/>
      <c r="D2" s="22"/>
      <c r="E2" s="22"/>
      <c r="F2" s="22"/>
      <c r="G2" s="22"/>
      <c r="H2" s="22"/>
      <c r="I2" s="22"/>
      <c r="J2" s="22"/>
      <c r="K2" s="22"/>
    </row>
    <row r="3" spans="2:11" ht="30" customHeight="1" x14ac:dyDescent="0.25">
      <c r="B3" s="91" t="s">
        <v>2</v>
      </c>
      <c r="C3" s="96" t="s">
        <v>4</v>
      </c>
      <c r="D3" s="22"/>
      <c r="E3" s="22"/>
      <c r="F3" s="22"/>
      <c r="G3" s="22"/>
      <c r="H3" s="22"/>
      <c r="I3" s="22"/>
      <c r="J3" s="22"/>
      <c r="K3" s="22"/>
    </row>
    <row r="4" spans="2:11" ht="51" customHeight="1" x14ac:dyDescent="0.25">
      <c r="B4" s="80" t="s">
        <v>178</v>
      </c>
      <c r="C4" s="64">
        <v>5.37</v>
      </c>
      <c r="D4" s="22"/>
      <c r="E4" s="22"/>
      <c r="F4" s="22"/>
      <c r="G4" s="22"/>
      <c r="H4" s="22"/>
      <c r="I4" s="22"/>
      <c r="J4" s="22"/>
      <c r="K4" s="22"/>
    </row>
    <row r="5" spans="2:11" x14ac:dyDescent="0.25">
      <c r="B5" s="92"/>
      <c r="C5" s="64"/>
      <c r="D5" s="22"/>
      <c r="E5" s="22"/>
      <c r="F5" s="22"/>
      <c r="G5" s="22"/>
      <c r="H5" s="22"/>
      <c r="I5" s="22"/>
      <c r="J5" s="22"/>
      <c r="K5" s="22"/>
    </row>
    <row r="6" spans="2:11" ht="30" customHeight="1" x14ac:dyDescent="0.25">
      <c r="B6" s="91" t="s">
        <v>3</v>
      </c>
      <c r="C6" s="82"/>
      <c r="D6" s="22"/>
      <c r="E6" s="22"/>
      <c r="F6" s="22"/>
      <c r="G6" s="22"/>
      <c r="H6" s="22"/>
      <c r="I6" s="22"/>
      <c r="J6" s="22"/>
      <c r="K6" s="22"/>
    </row>
    <row r="7" spans="2:11" ht="30" customHeight="1" x14ac:dyDescent="0.25">
      <c r="B7" s="80" t="s">
        <v>207</v>
      </c>
      <c r="C7" s="64">
        <f>C9*20%</f>
        <v>4.9580000000000002</v>
      </c>
      <c r="D7" s="22"/>
      <c r="E7" s="22"/>
      <c r="F7" s="22"/>
      <c r="G7" s="22"/>
      <c r="H7" s="22"/>
      <c r="I7" s="22"/>
      <c r="J7" s="22"/>
      <c r="K7" s="22"/>
    </row>
    <row r="8" spans="2:11" x14ac:dyDescent="0.25">
      <c r="B8" s="93"/>
      <c r="C8" s="64"/>
      <c r="D8" s="22"/>
      <c r="E8" s="22"/>
      <c r="F8" s="22"/>
      <c r="G8" s="22"/>
      <c r="H8" s="22"/>
      <c r="I8" s="22"/>
      <c r="J8" s="22"/>
      <c r="K8" s="22"/>
    </row>
    <row r="9" spans="2:11" ht="118.5" customHeight="1" x14ac:dyDescent="0.25">
      <c r="B9" s="94" t="s">
        <v>179</v>
      </c>
      <c r="C9" s="64">
        <v>24.79</v>
      </c>
      <c r="D9" s="22"/>
      <c r="E9" s="22"/>
      <c r="F9" s="22"/>
      <c r="G9" s="22"/>
      <c r="H9" s="22"/>
      <c r="I9" s="22"/>
      <c r="J9" s="22"/>
      <c r="K9" s="22"/>
    </row>
    <row r="10" spans="2:11" ht="48.75" customHeight="1" x14ac:dyDescent="0.25">
      <c r="B10" s="94" t="s">
        <v>186</v>
      </c>
      <c r="C10" s="64">
        <f>SUM(C4:C9)*10%</f>
        <v>3.5117999999999996</v>
      </c>
      <c r="D10" s="22"/>
      <c r="E10" s="22"/>
      <c r="F10" s="22"/>
      <c r="G10" s="22"/>
      <c r="H10" s="22"/>
      <c r="I10" s="22"/>
      <c r="J10" s="22"/>
      <c r="K10" s="22"/>
    </row>
    <row r="11" spans="2:11" ht="30" customHeight="1" x14ac:dyDescent="0.25">
      <c r="B11" s="91" t="s">
        <v>7</v>
      </c>
      <c r="C11" s="64">
        <v>3.04</v>
      </c>
      <c r="E11" s="6"/>
      <c r="K11"/>
    </row>
    <row r="12" spans="2:11" x14ac:dyDescent="0.25">
      <c r="B12" s="95"/>
      <c r="C12" s="64"/>
      <c r="K12"/>
    </row>
    <row r="13" spans="2:11" ht="30" customHeight="1" x14ac:dyDescent="0.25">
      <c r="B13" s="84" t="s">
        <v>131</v>
      </c>
      <c r="C13" s="69">
        <f>SUM(C4:C11)</f>
        <v>41.669799999999995</v>
      </c>
      <c r="K13"/>
    </row>
    <row r="14" spans="2:11" ht="30" customHeight="1" x14ac:dyDescent="0.25">
      <c r="B14" s="86" t="s">
        <v>129</v>
      </c>
      <c r="C14" s="82">
        <f>C13*20%</f>
        <v>8.3339599999999994</v>
      </c>
      <c r="K14"/>
    </row>
    <row r="15" spans="2:11" ht="30" customHeight="1" x14ac:dyDescent="0.25">
      <c r="B15" s="84" t="s">
        <v>130</v>
      </c>
      <c r="C15" s="69">
        <f>SUM(C13:C14)</f>
        <v>50.003759999999993</v>
      </c>
      <c r="K15"/>
    </row>
    <row r="16" spans="2:11" x14ac:dyDescent="0.25">
      <c r="B16" s="2"/>
      <c r="C16" s="5"/>
      <c r="K16"/>
    </row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A7" workbookViewId="0">
      <selection activeCell="B20" sqref="B20:C28"/>
    </sheetView>
  </sheetViews>
  <sheetFormatPr defaultRowHeight="15" x14ac:dyDescent="0.25"/>
  <cols>
    <col min="1" max="1" width="4.5703125" customWidth="1"/>
    <col min="2" max="2" width="61.57031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21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30" customHeight="1" x14ac:dyDescent="0.25">
      <c r="B5" s="80" t="s">
        <v>176</v>
      </c>
      <c r="C5" s="64">
        <v>1.6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191</v>
      </c>
      <c r="C8" s="64">
        <f>C10*10%</f>
        <v>2.2650000000000001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115.5" x14ac:dyDescent="0.25">
      <c r="B10" s="94" t="s">
        <v>192</v>
      </c>
      <c r="C10" s="64">
        <v>22.65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0" customHeight="1" x14ac:dyDescent="0.25">
      <c r="B11" s="94" t="s">
        <v>177</v>
      </c>
      <c r="C11" s="64">
        <f>SUM(C5:C10)*10%</f>
        <v>2.6515000000000004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0</v>
      </c>
      <c r="J12" s="6"/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29.166499999999999</v>
      </c>
      <c r="P14"/>
    </row>
    <row r="15" spans="2:16" ht="30" customHeight="1" x14ac:dyDescent="0.25">
      <c r="B15" s="86" t="s">
        <v>129</v>
      </c>
      <c r="C15" s="82">
        <f>C14*20%</f>
        <v>5.8333000000000004</v>
      </c>
      <c r="P15"/>
    </row>
    <row r="16" spans="2:16" ht="30" customHeight="1" x14ac:dyDescent="0.25">
      <c r="B16" s="84" t="s">
        <v>130</v>
      </c>
      <c r="C16" s="99">
        <f>SUM(C14:C15)</f>
        <v>34.9998</v>
      </c>
      <c r="P16"/>
    </row>
    <row r="17" spans="2:16" x14ac:dyDescent="0.25">
      <c r="B17" s="2"/>
      <c r="C17" s="5"/>
      <c r="P17"/>
    </row>
    <row r="20" spans="2:16" x14ac:dyDescent="0.25">
      <c r="B20" s="127" t="s">
        <v>187</v>
      </c>
      <c r="C20" s="127"/>
    </row>
    <row r="21" spans="2:16" x14ac:dyDescent="0.25">
      <c r="B21" s="135" t="s">
        <v>194</v>
      </c>
      <c r="C21" s="127"/>
    </row>
    <row r="22" spans="2:16" x14ac:dyDescent="0.25">
      <c r="B22" s="135" t="s">
        <v>195</v>
      </c>
      <c r="C22" s="127"/>
    </row>
    <row r="23" spans="2:16" x14ac:dyDescent="0.25">
      <c r="B23" s="135" t="s">
        <v>193</v>
      </c>
      <c r="C23" s="127"/>
    </row>
    <row r="24" spans="2:16" x14ac:dyDescent="0.25">
      <c r="B24" s="135" t="s">
        <v>196</v>
      </c>
      <c r="C24" s="76"/>
    </row>
    <row r="25" spans="2:16" x14ac:dyDescent="0.25">
      <c r="B25" s="75"/>
      <c r="C25" s="76"/>
    </row>
    <row r="26" spans="2:16" x14ac:dyDescent="0.25">
      <c r="B26" s="166" t="s">
        <v>197</v>
      </c>
      <c r="C26" s="166"/>
    </row>
    <row r="27" spans="2:16" x14ac:dyDescent="0.25">
      <c r="B27" s="166"/>
      <c r="C27" s="166"/>
    </row>
    <row r="28" spans="2:16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A7" workbookViewId="0">
      <selection activeCell="F24" sqref="F24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22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30" customHeight="1" x14ac:dyDescent="0.25">
      <c r="B5" s="80" t="s">
        <v>236</v>
      </c>
      <c r="C5" s="82">
        <v>0.98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210</v>
      </c>
      <c r="C8" s="64">
        <f>C10*10%</f>
        <v>0.36899999999999999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72.75" x14ac:dyDescent="0.25">
      <c r="B10" s="94" t="s">
        <v>237</v>
      </c>
      <c r="C10" s="64">
        <v>3.69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8.25" customHeight="1" x14ac:dyDescent="0.25">
      <c r="B11" s="94" t="s">
        <v>233</v>
      </c>
      <c r="C11" s="64">
        <f>SUM(C5:C10)*5%</f>
        <v>0.25195000000000001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3.04</v>
      </c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8.3309499999999996</v>
      </c>
      <c r="P14"/>
    </row>
    <row r="15" spans="2:16" ht="30" customHeight="1" x14ac:dyDescent="0.25">
      <c r="B15" s="86" t="s">
        <v>129</v>
      </c>
      <c r="C15" s="82">
        <f>C14*20%</f>
        <v>1.6661900000000001</v>
      </c>
      <c r="P15"/>
    </row>
    <row r="16" spans="2:16" ht="30" customHeight="1" x14ac:dyDescent="0.25">
      <c r="B16" s="84" t="s">
        <v>130</v>
      </c>
      <c r="C16" s="69">
        <f>SUM(C14:C15)</f>
        <v>9.9971399999999999</v>
      </c>
      <c r="P16"/>
    </row>
    <row r="17" spans="2:16" x14ac:dyDescent="0.25">
      <c r="B17" s="145"/>
      <c r="C17" s="13"/>
      <c r="P17"/>
    </row>
    <row r="18" spans="2:16" x14ac:dyDescent="0.25">
      <c r="B18" s="20"/>
      <c r="C18" s="29"/>
      <c r="D18" s="28"/>
      <c r="E18" s="28"/>
    </row>
    <row r="19" spans="2:16" x14ac:dyDescent="0.25">
      <c r="B19" s="139"/>
      <c r="C19" s="29"/>
      <c r="D19" s="28"/>
      <c r="E19" s="28"/>
    </row>
    <row r="20" spans="2:16" x14ac:dyDescent="0.25">
      <c r="B20" s="127" t="s">
        <v>187</v>
      </c>
      <c r="C20" s="127"/>
      <c r="D20" s="28"/>
      <c r="E20" s="28"/>
    </row>
    <row r="21" spans="2:16" x14ac:dyDescent="0.25">
      <c r="B21" s="135" t="s">
        <v>194</v>
      </c>
      <c r="C21" s="127"/>
      <c r="D21" s="28"/>
      <c r="E21" s="28"/>
    </row>
    <row r="22" spans="2:16" x14ac:dyDescent="0.25">
      <c r="B22" s="135" t="s">
        <v>195</v>
      </c>
      <c r="C22" s="127"/>
    </row>
    <row r="23" spans="2:16" x14ac:dyDescent="0.25">
      <c r="B23" s="135" t="s">
        <v>193</v>
      </c>
      <c r="C23" s="127"/>
    </row>
    <row r="24" spans="2:16" x14ac:dyDescent="0.25">
      <c r="B24" s="135" t="s">
        <v>196</v>
      </c>
      <c r="C24" s="76"/>
    </row>
    <row r="25" spans="2:16" x14ac:dyDescent="0.25">
      <c r="B25" s="75"/>
      <c r="C25" s="76"/>
    </row>
    <row r="26" spans="2:16" x14ac:dyDescent="0.25">
      <c r="B26" s="166" t="s">
        <v>197</v>
      </c>
      <c r="C26" s="166"/>
    </row>
    <row r="27" spans="2:16" x14ac:dyDescent="0.25">
      <c r="B27" s="166"/>
      <c r="C27" s="166"/>
    </row>
    <row r="28" spans="2:16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4"/>
  <sheetViews>
    <sheetView topLeftCell="A3" workbookViewId="0">
      <selection activeCell="E16" sqref="E16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23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30" customHeight="1" x14ac:dyDescent="0.25">
      <c r="B5" s="80" t="s">
        <v>236</v>
      </c>
      <c r="C5" s="82">
        <v>0.98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210</v>
      </c>
      <c r="C8" s="64">
        <f>C10*10%</f>
        <v>0.36899999999999999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63.75" customHeight="1" x14ac:dyDescent="0.25">
      <c r="B10" s="94" t="s">
        <v>238</v>
      </c>
      <c r="C10" s="64">
        <v>3.69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3.75" customHeight="1" x14ac:dyDescent="0.25">
      <c r="B11" s="94" t="s">
        <v>239</v>
      </c>
      <c r="C11" s="64">
        <f>SUM(C5:C10)*5%</f>
        <v>0.25195000000000001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3.04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2:16" x14ac:dyDescent="0.25">
      <c r="B13" s="95"/>
      <c r="C13" s="6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2:16" ht="30" customHeight="1" x14ac:dyDescent="0.25">
      <c r="B14" s="84" t="s">
        <v>131</v>
      </c>
      <c r="C14" s="69">
        <f>SUM(C5:C12)</f>
        <v>8.3309499999999996</v>
      </c>
      <c r="J14" s="6"/>
      <c r="P14"/>
    </row>
    <row r="15" spans="2:16" ht="30" customHeight="1" x14ac:dyDescent="0.25">
      <c r="B15" s="86" t="s">
        <v>129</v>
      </c>
      <c r="C15" s="82">
        <f>C14*20%</f>
        <v>1.6661900000000001</v>
      </c>
      <c r="P15"/>
    </row>
    <row r="16" spans="2:16" ht="30" customHeight="1" x14ac:dyDescent="0.25">
      <c r="B16" s="84" t="s">
        <v>130</v>
      </c>
      <c r="C16" s="69">
        <f>SUM(C14:C15)</f>
        <v>9.9971399999999999</v>
      </c>
      <c r="P16"/>
    </row>
    <row r="17" spans="2:16" x14ac:dyDescent="0.25">
      <c r="B17" s="145"/>
      <c r="C17" s="13"/>
      <c r="P17"/>
    </row>
    <row r="18" spans="2:16" x14ac:dyDescent="0.25">
      <c r="B18" s="32"/>
      <c r="C18" s="131"/>
      <c r="D18" s="141"/>
      <c r="E18" s="28"/>
    </row>
    <row r="19" spans="2:16" x14ac:dyDescent="0.25">
      <c r="B19" s="32"/>
      <c r="C19" s="131"/>
      <c r="D19" s="141"/>
      <c r="E19" s="28"/>
    </row>
    <row r="20" spans="2:16" x14ac:dyDescent="0.25">
      <c r="B20" s="127" t="s">
        <v>187</v>
      </c>
      <c r="C20" s="127"/>
      <c r="D20" s="28"/>
      <c r="E20" s="28"/>
    </row>
    <row r="21" spans="2:16" x14ac:dyDescent="0.25">
      <c r="B21" s="135" t="s">
        <v>194</v>
      </c>
      <c r="C21" s="127"/>
      <c r="D21" s="142"/>
      <c r="E21" s="28"/>
    </row>
    <row r="22" spans="2:16" x14ac:dyDescent="0.25">
      <c r="B22" s="135" t="s">
        <v>195</v>
      </c>
      <c r="C22" s="127"/>
      <c r="D22" s="130"/>
      <c r="E22" s="28"/>
    </row>
    <row r="23" spans="2:16" ht="17.25" customHeight="1" x14ac:dyDescent="0.25">
      <c r="B23" s="135" t="s">
        <v>193</v>
      </c>
      <c r="C23" s="127"/>
      <c r="D23" s="28"/>
      <c r="E23" s="28"/>
    </row>
    <row r="24" spans="2:16" ht="17.25" customHeight="1" x14ac:dyDescent="0.25">
      <c r="B24" s="135" t="s">
        <v>196</v>
      </c>
      <c r="C24" s="76"/>
      <c r="D24" s="28"/>
      <c r="E24" s="28"/>
    </row>
    <row r="25" spans="2:16" ht="17.25" customHeight="1" x14ac:dyDescent="0.25">
      <c r="B25" s="75"/>
      <c r="C25" s="76"/>
      <c r="D25" s="28"/>
      <c r="E25" s="28"/>
    </row>
    <row r="26" spans="2:16" ht="17.25" customHeight="1" x14ac:dyDescent="0.25">
      <c r="B26" s="166" t="s">
        <v>197</v>
      </c>
      <c r="C26" s="166"/>
      <c r="D26" s="28"/>
      <c r="E26" s="28"/>
    </row>
    <row r="27" spans="2:16" ht="17.25" customHeight="1" x14ac:dyDescent="0.25">
      <c r="B27" s="166"/>
      <c r="C27" s="166"/>
      <c r="D27" s="28"/>
      <c r="E27" s="28"/>
    </row>
    <row r="28" spans="2:16" ht="17.25" customHeight="1" x14ac:dyDescent="0.25">
      <c r="B28" s="166"/>
      <c r="C28" s="166"/>
      <c r="D28" s="28"/>
      <c r="E28" s="28"/>
    </row>
    <row r="29" spans="2:16" ht="17.25" customHeight="1" x14ac:dyDescent="0.25">
      <c r="B29" s="29"/>
      <c r="C29" s="29"/>
      <c r="D29" s="28"/>
      <c r="E29" s="28"/>
    </row>
    <row r="30" spans="2:16" ht="17.25" customHeight="1" x14ac:dyDescent="0.25">
      <c r="B30" s="29"/>
      <c r="C30" s="29"/>
      <c r="D30" s="28"/>
      <c r="E30" s="28"/>
    </row>
    <row r="31" spans="2:16" ht="17.25" customHeight="1" x14ac:dyDescent="0.25">
      <c r="B31" s="29"/>
      <c r="C31" s="29"/>
      <c r="D31" s="28"/>
      <c r="E31" s="28"/>
    </row>
    <row r="32" spans="2:16" x14ac:dyDescent="0.25">
      <c r="B32" s="29"/>
      <c r="C32" s="29"/>
      <c r="D32" s="28"/>
      <c r="E32" s="28"/>
    </row>
    <row r="33" spans="2:5" x14ac:dyDescent="0.25">
      <c r="B33" s="29"/>
      <c r="C33" s="29"/>
      <c r="D33" s="28"/>
      <c r="E33" s="28"/>
    </row>
    <row r="34" spans="2:5" x14ac:dyDescent="0.25">
      <c r="B34" s="29"/>
      <c r="C34" s="29"/>
      <c r="D34" s="28"/>
      <c r="E34" s="28"/>
    </row>
    <row r="35" spans="2:5" x14ac:dyDescent="0.25">
      <c r="B35" s="29"/>
      <c r="C35" s="29"/>
      <c r="D35" s="28"/>
      <c r="E35" s="28"/>
    </row>
    <row r="36" spans="2:5" x14ac:dyDescent="0.25">
      <c r="B36" s="29"/>
      <c r="C36" s="29"/>
      <c r="D36" s="28"/>
      <c r="E36" s="28"/>
    </row>
    <row r="37" spans="2:5" x14ac:dyDescent="0.25">
      <c r="B37" s="20"/>
      <c r="C37" s="29"/>
      <c r="D37" s="28"/>
      <c r="E37" s="28"/>
    </row>
    <row r="38" spans="2:5" x14ac:dyDescent="0.25">
      <c r="B38" s="20"/>
      <c r="C38" s="29"/>
      <c r="D38" s="28"/>
      <c r="E38" s="28"/>
    </row>
    <row r="39" spans="2:5" x14ac:dyDescent="0.25">
      <c r="B39" s="138"/>
      <c r="C39" s="29"/>
      <c r="D39" s="28"/>
      <c r="E39" s="28"/>
    </row>
    <row r="40" spans="2:5" x14ac:dyDescent="0.25">
      <c r="B40" s="20"/>
      <c r="C40" s="29"/>
      <c r="D40" s="28"/>
      <c r="E40" s="28"/>
    </row>
    <row r="41" spans="2:5" x14ac:dyDescent="0.25">
      <c r="B41" s="20"/>
      <c r="C41" s="29"/>
      <c r="D41" s="28"/>
      <c r="E41" s="28"/>
    </row>
    <row r="42" spans="2:5" x14ac:dyDescent="0.25">
      <c r="B42" s="139"/>
      <c r="C42" s="29"/>
      <c r="D42" s="28"/>
      <c r="E42" s="28"/>
    </row>
    <row r="43" spans="2:5" x14ac:dyDescent="0.25">
      <c r="B43" s="139"/>
      <c r="C43" s="29"/>
      <c r="D43" s="28"/>
      <c r="E43" s="28"/>
    </row>
    <row r="44" spans="2:5" x14ac:dyDescent="0.25">
      <c r="B44" s="139"/>
      <c r="C44" s="29"/>
      <c r="D44" s="28"/>
      <c r="E44" s="28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topLeftCell="A13" zoomScaleNormal="100" workbookViewId="0">
      <selection activeCell="C36" sqref="C36"/>
    </sheetView>
  </sheetViews>
  <sheetFormatPr defaultRowHeight="15" x14ac:dyDescent="0.25"/>
  <cols>
    <col min="1" max="1" width="4.28515625" customWidth="1"/>
    <col min="2" max="2" width="61.5703125" customWidth="1"/>
    <col min="3" max="3" width="17.85546875" customWidth="1"/>
    <col min="4" max="4" width="13.5703125" style="7" customWidth="1"/>
    <col min="5" max="10" width="14.7109375" style="7" customWidth="1"/>
    <col min="11" max="12" width="10.5703125" customWidth="1"/>
  </cols>
  <sheetData>
    <row r="2" spans="2:10" ht="50.1" customHeight="1" x14ac:dyDescent="0.25">
      <c r="B2" s="165" t="s">
        <v>10</v>
      </c>
      <c r="C2" s="165"/>
      <c r="D2" s="22"/>
      <c r="E2" s="22"/>
      <c r="F2" s="22"/>
      <c r="G2" s="22"/>
      <c r="H2" s="22"/>
      <c r="I2" s="22"/>
      <c r="J2" s="22"/>
    </row>
    <row r="3" spans="2:10" ht="15" customHeight="1" x14ac:dyDescent="0.25">
      <c r="B3" s="61"/>
      <c r="C3" s="60"/>
      <c r="D3" s="22"/>
      <c r="E3" s="22"/>
      <c r="F3" s="22"/>
      <c r="G3" s="22"/>
      <c r="H3" s="22"/>
      <c r="I3" s="22"/>
      <c r="J3" s="22"/>
    </row>
    <row r="4" spans="2:10" ht="30" customHeight="1" x14ac:dyDescent="0.25">
      <c r="B4" s="70" t="s">
        <v>2</v>
      </c>
      <c r="C4" s="63" t="s">
        <v>4</v>
      </c>
      <c r="D4" s="22"/>
      <c r="E4" s="22"/>
      <c r="F4" s="22"/>
      <c r="G4" s="22"/>
      <c r="H4" s="22"/>
      <c r="I4" s="22"/>
      <c r="J4" s="22"/>
    </row>
    <row r="5" spans="2:10" ht="45.75" customHeight="1" x14ac:dyDescent="0.25">
      <c r="B5" s="62" t="s">
        <v>113</v>
      </c>
      <c r="C5" s="64">
        <v>10.42</v>
      </c>
      <c r="D5" s="22"/>
      <c r="E5" s="22"/>
      <c r="F5" s="22"/>
      <c r="G5" s="22"/>
      <c r="H5" s="22"/>
      <c r="I5" s="22"/>
      <c r="J5" s="22"/>
    </row>
    <row r="6" spans="2:10" ht="15" customHeight="1" x14ac:dyDescent="0.25">
      <c r="B6" s="62"/>
      <c r="C6" s="65"/>
      <c r="D6" s="22"/>
      <c r="E6" s="22"/>
      <c r="F6" s="22"/>
      <c r="G6" s="22"/>
      <c r="H6" s="22"/>
      <c r="I6" s="22"/>
      <c r="J6" s="22"/>
    </row>
    <row r="7" spans="2:10" ht="30" customHeight="1" x14ac:dyDescent="0.25">
      <c r="B7" s="70" t="s">
        <v>3</v>
      </c>
      <c r="C7" s="66"/>
      <c r="D7" s="22"/>
      <c r="E7" s="22"/>
      <c r="F7" s="22"/>
      <c r="G7" s="22"/>
      <c r="H7" s="22"/>
      <c r="I7" s="22"/>
      <c r="J7" s="22"/>
    </row>
    <row r="8" spans="2:10" ht="30" customHeight="1" x14ac:dyDescent="0.25">
      <c r="B8" s="71" t="s">
        <v>198</v>
      </c>
      <c r="C8" s="65">
        <f>C10*20%</f>
        <v>4.0979999999999999</v>
      </c>
      <c r="D8" s="22"/>
      <c r="E8" s="22"/>
      <c r="F8" s="22"/>
      <c r="G8" s="22"/>
      <c r="H8" s="22"/>
      <c r="I8" s="22"/>
      <c r="J8" s="22"/>
    </row>
    <row r="9" spans="2:10" ht="15" customHeight="1" x14ac:dyDescent="0.25">
      <c r="B9" s="72"/>
      <c r="C9" s="65"/>
      <c r="D9" s="22"/>
      <c r="E9" s="22"/>
      <c r="F9" s="22"/>
      <c r="G9" s="22"/>
      <c r="H9" s="22"/>
      <c r="I9" s="22"/>
      <c r="J9" s="22"/>
    </row>
    <row r="10" spans="2:10" ht="87" customHeight="1" x14ac:dyDescent="0.25">
      <c r="B10" s="73" t="s">
        <v>185</v>
      </c>
      <c r="C10" s="67">
        <v>20.49</v>
      </c>
      <c r="D10" s="22"/>
      <c r="E10" s="22"/>
      <c r="F10" s="22"/>
      <c r="G10" s="22"/>
      <c r="H10" s="22"/>
      <c r="I10" s="22"/>
      <c r="J10" s="22"/>
    </row>
    <row r="11" spans="2:10" ht="48.75" customHeight="1" x14ac:dyDescent="0.25">
      <c r="B11" s="73" t="s">
        <v>114</v>
      </c>
      <c r="C11" s="67">
        <f>SUM(C5:C10)*10%</f>
        <v>3.5007999999999999</v>
      </c>
      <c r="D11" s="6"/>
      <c r="J11"/>
    </row>
    <row r="12" spans="2:10" ht="30" customHeight="1" x14ac:dyDescent="0.25">
      <c r="B12" s="70" t="s">
        <v>7</v>
      </c>
      <c r="C12" s="65">
        <v>3.16</v>
      </c>
      <c r="J12"/>
    </row>
    <row r="13" spans="2:10" ht="15" customHeight="1" x14ac:dyDescent="0.25">
      <c r="B13" s="71"/>
      <c r="C13" s="65"/>
      <c r="J13"/>
    </row>
    <row r="14" spans="2:10" ht="30" customHeight="1" x14ac:dyDescent="0.25">
      <c r="B14" s="84" t="s">
        <v>131</v>
      </c>
      <c r="C14" s="68">
        <f>SUM(C5:C12)</f>
        <v>41.66879999999999</v>
      </c>
      <c r="J14"/>
    </row>
    <row r="15" spans="2:10" ht="30" customHeight="1" x14ac:dyDescent="0.25">
      <c r="B15" s="86" t="s">
        <v>129</v>
      </c>
      <c r="C15" s="66">
        <f>C14*20%</f>
        <v>8.3337599999999981</v>
      </c>
      <c r="J15"/>
    </row>
    <row r="16" spans="2:10" ht="30" customHeight="1" x14ac:dyDescent="0.25">
      <c r="B16" s="84" t="s">
        <v>130</v>
      </c>
      <c r="C16" s="69">
        <f>SUM(C14:C15)</f>
        <v>50.002559999999988</v>
      </c>
    </row>
    <row r="17" spans="1:3" ht="30" customHeight="1" x14ac:dyDescent="0.25">
      <c r="B17" s="14"/>
      <c r="C17" s="74"/>
    </row>
    <row r="18" spans="1:3" x14ac:dyDescent="0.25">
      <c r="B18" s="29"/>
      <c r="C18" s="35"/>
    </row>
    <row r="20" spans="1:3" ht="19.5" customHeight="1" x14ac:dyDescent="0.25">
      <c r="B20" s="127" t="s">
        <v>187</v>
      </c>
      <c r="C20" s="127"/>
    </row>
    <row r="21" spans="1:3" x14ac:dyDescent="0.25">
      <c r="B21" s="135" t="s">
        <v>194</v>
      </c>
      <c r="C21" s="127"/>
    </row>
    <row r="22" spans="1:3" x14ac:dyDescent="0.25">
      <c r="B22" s="135" t="s">
        <v>195</v>
      </c>
      <c r="C22" s="127"/>
    </row>
    <row r="23" spans="1:3" x14ac:dyDescent="0.25">
      <c r="B23" s="135" t="s">
        <v>193</v>
      </c>
      <c r="C23" s="127"/>
    </row>
    <row r="24" spans="1:3" x14ac:dyDescent="0.25">
      <c r="B24" s="135" t="s">
        <v>196</v>
      </c>
      <c r="C24" s="76"/>
    </row>
    <row r="25" spans="1:3" x14ac:dyDescent="0.25">
      <c r="B25" s="75"/>
      <c r="C25" s="76"/>
    </row>
    <row r="26" spans="1:3" ht="15" customHeight="1" x14ac:dyDescent="0.25">
      <c r="B26" s="166" t="s">
        <v>197</v>
      </c>
      <c r="C26" s="166"/>
    </row>
    <row r="27" spans="1:3" x14ac:dyDescent="0.25">
      <c r="B27" s="166"/>
      <c r="C27" s="166"/>
    </row>
    <row r="28" spans="1:3" x14ac:dyDescent="0.25">
      <c r="B28" s="166"/>
      <c r="C28" s="166"/>
    </row>
    <row r="29" spans="1:3" x14ac:dyDescent="0.25">
      <c r="A29" s="128"/>
      <c r="B29" s="136"/>
      <c r="C29" s="132"/>
    </row>
    <row r="30" spans="1:3" x14ac:dyDescent="0.25">
      <c r="A30" s="128"/>
      <c r="B30" s="133"/>
      <c r="C30" s="130"/>
    </row>
    <row r="31" spans="1:3" x14ac:dyDescent="0.25">
      <c r="A31" s="128"/>
      <c r="B31" s="128"/>
      <c r="C31" s="128"/>
    </row>
    <row r="32" spans="1:3" x14ac:dyDescent="0.25">
      <c r="A32" s="128"/>
      <c r="B32" s="36"/>
      <c r="C32" s="128"/>
    </row>
    <row r="33" spans="2:3" x14ac:dyDescent="0.25">
      <c r="B33" s="32"/>
    </row>
    <row r="34" spans="2:3" x14ac:dyDescent="0.25">
      <c r="B34" s="137"/>
    </row>
    <row r="45" spans="2:3" x14ac:dyDescent="0.25">
      <c r="C45" s="7"/>
    </row>
    <row r="49" spans="2:2" x14ac:dyDescent="0.25">
      <c r="B49" s="21"/>
    </row>
    <row r="50" spans="2:2" x14ac:dyDescent="0.25">
      <c r="B50" s="18"/>
    </row>
    <row r="51" spans="2:2" x14ac:dyDescent="0.25">
      <c r="B51" s="19"/>
    </row>
    <row r="52" spans="2:2" x14ac:dyDescent="0.25">
      <c r="B52" s="18"/>
    </row>
    <row r="53" spans="2:2" x14ac:dyDescent="0.25">
      <c r="B53" s="20"/>
    </row>
    <row r="54" spans="2:2" x14ac:dyDescent="0.25">
      <c r="B54" s="17"/>
    </row>
    <row r="55" spans="2:2" x14ac:dyDescent="0.25">
      <c r="B55" s="17"/>
    </row>
    <row r="56" spans="2:2" x14ac:dyDescent="0.25">
      <c r="B56" s="17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A9" workbookViewId="0">
      <selection activeCell="F23" sqref="F23"/>
    </sheetView>
  </sheetViews>
  <sheetFormatPr defaultRowHeight="15" x14ac:dyDescent="0.25"/>
  <cols>
    <col min="1" max="1" width="4.140625" customWidth="1"/>
    <col min="2" max="2" width="61.285156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0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123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48.75" customHeight="1" x14ac:dyDescent="0.25">
      <c r="B5" s="80" t="s">
        <v>149</v>
      </c>
      <c r="C5" s="64">
        <v>1.89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203</v>
      </c>
      <c r="C8" s="64">
        <f>C10*20%</f>
        <v>5.5380000000000003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46.5" customHeight="1" x14ac:dyDescent="0.25">
      <c r="B10" s="94" t="s">
        <v>150</v>
      </c>
      <c r="C10" s="64">
        <v>27.69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3.75" customHeight="1" x14ac:dyDescent="0.25">
      <c r="B11" s="94" t="s">
        <v>151</v>
      </c>
      <c r="C11" s="64">
        <f>SUM(C5:C10)*10%</f>
        <v>3.5118000000000005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3.04</v>
      </c>
      <c r="J12" s="6"/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41.669800000000002</v>
      </c>
      <c r="P14"/>
    </row>
    <row r="15" spans="2:16" ht="30" customHeight="1" x14ac:dyDescent="0.25">
      <c r="B15" s="86" t="s">
        <v>129</v>
      </c>
      <c r="C15" s="82">
        <f>C14*20%</f>
        <v>8.3339600000000011</v>
      </c>
      <c r="P15"/>
    </row>
    <row r="16" spans="2:16" ht="30" customHeight="1" x14ac:dyDescent="0.25">
      <c r="B16" s="84" t="s">
        <v>130</v>
      </c>
      <c r="C16" s="69">
        <f>SUM(C14:C15)</f>
        <v>50.00376</v>
      </c>
      <c r="P16"/>
    </row>
    <row r="17" spans="2:4" x14ac:dyDescent="0.25">
      <c r="B17" s="79"/>
      <c r="C17" s="5"/>
      <c r="D17"/>
    </row>
    <row r="20" spans="2:4" x14ac:dyDescent="0.25">
      <c r="B20" s="127" t="s">
        <v>187</v>
      </c>
      <c r="C20" s="127"/>
    </row>
    <row r="21" spans="2:4" x14ac:dyDescent="0.25">
      <c r="B21" s="135" t="s">
        <v>194</v>
      </c>
      <c r="C21" s="127"/>
    </row>
    <row r="22" spans="2:4" x14ac:dyDescent="0.25">
      <c r="B22" s="135" t="s">
        <v>195</v>
      </c>
      <c r="C22" s="127"/>
    </row>
    <row r="23" spans="2:4" x14ac:dyDescent="0.25">
      <c r="B23" s="135" t="s">
        <v>193</v>
      </c>
      <c r="C23" s="127"/>
    </row>
    <row r="24" spans="2:4" x14ac:dyDescent="0.25">
      <c r="B24" s="135" t="s">
        <v>196</v>
      </c>
      <c r="C24" s="76"/>
    </row>
    <row r="25" spans="2:4" x14ac:dyDescent="0.25">
      <c r="B25" s="75"/>
      <c r="C25" s="76"/>
    </row>
    <row r="26" spans="2:4" x14ac:dyDescent="0.25">
      <c r="B26" s="166" t="s">
        <v>197</v>
      </c>
      <c r="C26" s="166"/>
    </row>
    <row r="27" spans="2:4" x14ac:dyDescent="0.25">
      <c r="B27" s="166"/>
      <c r="C27" s="166"/>
    </row>
    <row r="28" spans="2:4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7"/>
  <sheetViews>
    <sheetView topLeftCell="A10" workbookViewId="0">
      <selection activeCell="F23" sqref="F23"/>
    </sheetView>
  </sheetViews>
  <sheetFormatPr defaultRowHeight="15" x14ac:dyDescent="0.25"/>
  <cols>
    <col min="1" max="1" width="4.42578125" customWidth="1"/>
    <col min="2" max="2" width="61.42578125" customWidth="1"/>
    <col min="3" max="3" width="17.85546875" customWidth="1"/>
    <col min="4" max="7" width="15.42578125" customWidth="1"/>
    <col min="8" max="8" width="18.140625" style="7" customWidth="1"/>
    <col min="9" max="11" width="14.7109375" style="7" customWidth="1"/>
    <col min="12" max="13" width="17.28515625" style="7" customWidth="1"/>
    <col min="14" max="14" width="13.42578125" style="7" customWidth="1"/>
    <col min="15" max="15" width="13.5703125" style="7" customWidth="1"/>
    <col min="16" max="21" width="14.7109375" style="7" customWidth="1"/>
    <col min="22" max="23" width="10.5703125" customWidth="1"/>
  </cols>
  <sheetData>
    <row r="2" spans="2:21" ht="50.1" customHeight="1" x14ac:dyDescent="0.25">
      <c r="B2" s="167" t="s">
        <v>13</v>
      </c>
      <c r="C2" s="167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2:21" ht="15" customHeight="1" x14ac:dyDescent="0.25">
      <c r="B3" s="97"/>
      <c r="C3" s="9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2:21" ht="30" customHeight="1" x14ac:dyDescent="0.25">
      <c r="B4" s="83" t="s">
        <v>2</v>
      </c>
      <c r="C4" s="90" t="s">
        <v>4</v>
      </c>
      <c r="E4" s="22"/>
      <c r="F4" s="26"/>
      <c r="G4" s="27"/>
      <c r="H4" s="29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21" ht="46.5" customHeight="1" x14ac:dyDescent="0.25">
      <c r="B5" s="80" t="s">
        <v>127</v>
      </c>
      <c r="C5" s="64">
        <v>6.32</v>
      </c>
      <c r="E5" s="30"/>
      <c r="F5" s="26"/>
      <c r="G5" s="11"/>
      <c r="H5" s="28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2:21" ht="15" customHeight="1" x14ac:dyDescent="0.25">
      <c r="B6" s="80"/>
      <c r="C6" s="64"/>
      <c r="E6" s="26"/>
      <c r="F6" s="26"/>
      <c r="G6" s="25"/>
      <c r="H6" s="28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2:21" ht="30" customHeight="1" x14ac:dyDescent="0.25">
      <c r="B7" s="83" t="s">
        <v>3</v>
      </c>
      <c r="C7" s="82"/>
      <c r="E7" s="26"/>
      <c r="F7" s="26"/>
      <c r="G7" s="29"/>
      <c r="H7" s="29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2:21" ht="36" customHeight="1" x14ac:dyDescent="0.25">
      <c r="B8" s="80" t="s">
        <v>198</v>
      </c>
      <c r="C8" s="64">
        <f>C10*20%</f>
        <v>6.0620000000000003</v>
      </c>
      <c r="E8" s="26"/>
      <c r="F8" s="26"/>
      <c r="G8" s="24"/>
      <c r="H8" s="3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2:21" x14ac:dyDescent="0.25">
      <c r="B9" s="86"/>
      <c r="C9" s="64"/>
      <c r="E9" s="26"/>
      <c r="F9" s="26"/>
      <c r="G9" s="24"/>
      <c r="H9" s="28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2:21" ht="84" customHeight="1" x14ac:dyDescent="0.25">
      <c r="B10" s="87" t="s">
        <v>128</v>
      </c>
      <c r="C10" s="64">
        <v>30.31</v>
      </c>
      <c r="E10" s="26"/>
      <c r="F10" s="26"/>
      <c r="G10" s="26"/>
      <c r="H10" s="26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2:21" ht="51.75" customHeight="1" x14ac:dyDescent="0.25">
      <c r="B11" s="87" t="s">
        <v>114</v>
      </c>
      <c r="C11" s="64">
        <f>SUM(C5:C10)*10%</f>
        <v>4.2692000000000005</v>
      </c>
      <c r="D11" s="7"/>
      <c r="E11" s="10"/>
      <c r="F11" s="10"/>
      <c r="G11" s="6"/>
      <c r="H11" s="6"/>
      <c r="O11" s="6"/>
      <c r="U11"/>
    </row>
    <row r="12" spans="2:21" ht="30" customHeight="1" x14ac:dyDescent="0.25">
      <c r="B12" s="83" t="s">
        <v>7</v>
      </c>
      <c r="C12" s="64">
        <v>3.04</v>
      </c>
      <c r="G12" s="7"/>
      <c r="U12"/>
    </row>
    <row r="13" spans="2:21" ht="15" customHeight="1" x14ac:dyDescent="0.25">
      <c r="B13" s="85"/>
      <c r="C13" s="64"/>
      <c r="D13" s="10"/>
      <c r="E13" s="33"/>
      <c r="G13" s="7"/>
      <c r="U13"/>
    </row>
    <row r="14" spans="2:21" ht="30" customHeight="1" x14ac:dyDescent="0.25">
      <c r="B14" s="84" t="s">
        <v>131</v>
      </c>
      <c r="C14" s="69">
        <f>SUM(C5:C12)</f>
        <v>50.001199999999997</v>
      </c>
      <c r="D14" s="10"/>
      <c r="G14" s="7"/>
      <c r="U14"/>
    </row>
    <row r="15" spans="2:21" ht="30" customHeight="1" x14ac:dyDescent="0.25">
      <c r="B15" s="86" t="s">
        <v>129</v>
      </c>
      <c r="C15" s="82">
        <f>C14*20%</f>
        <v>10.00024</v>
      </c>
      <c r="D15" s="10"/>
      <c r="G15" s="7"/>
      <c r="U15"/>
    </row>
    <row r="16" spans="2:21" ht="30" customHeight="1" x14ac:dyDescent="0.25">
      <c r="B16" s="84" t="s">
        <v>130</v>
      </c>
      <c r="C16" s="69">
        <f>SUM(C14:C15)</f>
        <v>60.001439999999995</v>
      </c>
      <c r="D16" s="23"/>
    </row>
    <row r="17" spans="2:9" x14ac:dyDescent="0.25">
      <c r="B17" s="90"/>
      <c r="C17" s="103"/>
      <c r="D17" s="10"/>
      <c r="H17"/>
      <c r="I17"/>
    </row>
    <row r="18" spans="2:9" x14ac:dyDescent="0.25">
      <c r="B18" s="104"/>
      <c r="C18" s="104"/>
      <c r="H18"/>
      <c r="I18"/>
    </row>
    <row r="19" spans="2:9" x14ac:dyDescent="0.25">
      <c r="B19" s="127" t="s">
        <v>187</v>
      </c>
      <c r="C19" s="127"/>
    </row>
    <row r="20" spans="2:9" x14ac:dyDescent="0.25">
      <c r="B20" s="135" t="s">
        <v>194</v>
      </c>
      <c r="C20" s="127"/>
    </row>
    <row r="21" spans="2:9" x14ac:dyDescent="0.25">
      <c r="B21" s="135" t="s">
        <v>195</v>
      </c>
      <c r="C21" s="127"/>
    </row>
    <row r="22" spans="2:9" x14ac:dyDescent="0.25">
      <c r="B22" s="135" t="s">
        <v>193</v>
      </c>
      <c r="C22" s="127"/>
    </row>
    <row r="23" spans="2:9" x14ac:dyDescent="0.25">
      <c r="B23" s="135" t="s">
        <v>196</v>
      </c>
      <c r="C23" s="76"/>
    </row>
    <row r="24" spans="2:9" x14ac:dyDescent="0.25">
      <c r="B24" s="75"/>
      <c r="C24" s="76"/>
    </row>
    <row r="25" spans="2:9" x14ac:dyDescent="0.25">
      <c r="B25" s="166" t="s">
        <v>197</v>
      </c>
      <c r="C25" s="166"/>
    </row>
    <row r="26" spans="2:9" x14ac:dyDescent="0.25">
      <c r="B26" s="166"/>
      <c r="C26" s="166"/>
    </row>
    <row r="27" spans="2:9" x14ac:dyDescent="0.25">
      <c r="B27" s="166"/>
      <c r="C27" s="166"/>
    </row>
  </sheetData>
  <mergeCells count="2">
    <mergeCell ref="B2:C2"/>
    <mergeCell ref="B25:C27"/>
  </mergeCells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workbookViewId="0">
      <selection activeCell="E25" sqref="E25"/>
    </sheetView>
  </sheetViews>
  <sheetFormatPr defaultRowHeight="15" x14ac:dyDescent="0.25"/>
  <cols>
    <col min="1" max="1" width="4.28515625" customWidth="1"/>
    <col min="2" max="2" width="61.2851562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7" t="s">
        <v>1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x14ac:dyDescent="0.25">
      <c r="B3" s="122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0" customHeight="1" x14ac:dyDescent="0.25">
      <c r="B4" s="91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50.25" customHeight="1" x14ac:dyDescent="0.25">
      <c r="B5" s="80" t="s">
        <v>159</v>
      </c>
      <c r="C5" s="64">
        <v>2.37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30" customHeight="1" x14ac:dyDescent="0.25">
      <c r="B8" s="80" t="s">
        <v>203</v>
      </c>
      <c r="C8" s="64">
        <f>C10*20%</f>
        <v>3.5640000000000001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55.5" customHeight="1" x14ac:dyDescent="0.25">
      <c r="B10" s="94" t="s">
        <v>160</v>
      </c>
      <c r="C10" s="64">
        <v>17.82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0" customHeight="1" x14ac:dyDescent="0.25">
      <c r="B11" s="94" t="s">
        <v>161</v>
      </c>
      <c r="C11" s="64">
        <f>SUM(C5:C10)*10%</f>
        <v>2.3754000000000004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2:15" ht="30" customHeight="1" x14ac:dyDescent="0.25">
      <c r="B12" s="91" t="s">
        <v>7</v>
      </c>
      <c r="C12" s="64">
        <v>3.04</v>
      </c>
      <c r="I12" s="6"/>
      <c r="O12"/>
    </row>
    <row r="13" spans="2:15" x14ac:dyDescent="0.25">
      <c r="B13" s="95"/>
      <c r="C13" s="64"/>
      <c r="O13"/>
    </row>
    <row r="14" spans="2:15" ht="30" customHeight="1" x14ac:dyDescent="0.25">
      <c r="B14" s="84" t="s">
        <v>131</v>
      </c>
      <c r="C14" s="69">
        <f>SUM(C5:C12)</f>
        <v>29.1694</v>
      </c>
      <c r="O14"/>
    </row>
    <row r="15" spans="2:15" ht="30" customHeight="1" x14ac:dyDescent="0.25">
      <c r="B15" s="86" t="s">
        <v>129</v>
      </c>
      <c r="C15" s="82">
        <f>C14*20%</f>
        <v>5.8338800000000006</v>
      </c>
      <c r="O15"/>
    </row>
    <row r="16" spans="2:15" ht="30" customHeight="1" x14ac:dyDescent="0.25">
      <c r="B16" s="84" t="s">
        <v>130</v>
      </c>
      <c r="C16" s="69">
        <f>SUM(C14:C15)</f>
        <v>35.003280000000004</v>
      </c>
      <c r="O16"/>
    </row>
    <row r="17" spans="2:15" x14ac:dyDescent="0.25">
      <c r="B17" s="93"/>
      <c r="C17" s="124"/>
      <c r="O17"/>
    </row>
    <row r="20" spans="2:15" x14ac:dyDescent="0.25">
      <c r="B20" s="127" t="s">
        <v>187</v>
      </c>
      <c r="C20" s="127"/>
    </row>
    <row r="21" spans="2:15" x14ac:dyDescent="0.25">
      <c r="B21" s="135" t="s">
        <v>194</v>
      </c>
      <c r="C21" s="127"/>
    </row>
    <row r="22" spans="2:15" x14ac:dyDescent="0.25">
      <c r="B22" s="135" t="s">
        <v>195</v>
      </c>
      <c r="C22" s="127"/>
    </row>
    <row r="23" spans="2:15" x14ac:dyDescent="0.25">
      <c r="B23" s="135" t="s">
        <v>193</v>
      </c>
      <c r="C23" s="127"/>
    </row>
    <row r="24" spans="2:15" x14ac:dyDescent="0.25">
      <c r="B24" s="135" t="s">
        <v>196</v>
      </c>
      <c r="C24" s="76"/>
    </row>
    <row r="25" spans="2:15" x14ac:dyDescent="0.25">
      <c r="B25" s="75"/>
      <c r="C25" s="76"/>
    </row>
    <row r="26" spans="2:15" x14ac:dyDescent="0.25">
      <c r="B26" s="166" t="s">
        <v>197</v>
      </c>
      <c r="C26" s="166"/>
    </row>
    <row r="27" spans="2:15" x14ac:dyDescent="0.25">
      <c r="B27" s="166"/>
      <c r="C27" s="166"/>
    </row>
    <row r="28" spans="2:15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opLeftCell="A13" workbookViewId="0">
      <selection activeCell="D4" sqref="D4"/>
    </sheetView>
  </sheetViews>
  <sheetFormatPr defaultRowHeight="15" x14ac:dyDescent="0.25"/>
  <cols>
    <col min="1" max="1" width="4.28515625" customWidth="1"/>
    <col min="2" max="2" width="61.2851562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1" spans="2:16" ht="50.1" customHeight="1" x14ac:dyDescent="0.25">
      <c r="B1" s="167" t="s">
        <v>112</v>
      </c>
      <c r="C1" s="16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16" x14ac:dyDescent="0.25">
      <c r="B2" s="122"/>
      <c r="C2" s="7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30" customHeight="1" x14ac:dyDescent="0.25">
      <c r="B3" s="91" t="s">
        <v>2</v>
      </c>
      <c r="C3" s="96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48.75" customHeight="1" x14ac:dyDescent="0.25">
      <c r="B4" s="80" t="s">
        <v>162</v>
      </c>
      <c r="C4" s="64">
        <v>0.56000000000000005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22.5" customHeight="1" x14ac:dyDescent="0.25">
      <c r="B5" s="92"/>
      <c r="C5" s="6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ht="30" customHeight="1" x14ac:dyDescent="0.25">
      <c r="B6" s="91" t="s">
        <v>3</v>
      </c>
      <c r="C6" s="8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80" t="s">
        <v>190</v>
      </c>
      <c r="C7" s="64">
        <f>C9*10%</f>
        <v>1.0310000000000001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x14ac:dyDescent="0.25">
      <c r="B8" s="93"/>
      <c r="C8" s="6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ht="121.5" customHeight="1" x14ac:dyDescent="0.25">
      <c r="B9" s="94" t="s">
        <v>163</v>
      </c>
      <c r="C9" s="64">
        <v>10.31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30" customHeight="1" x14ac:dyDescent="0.25">
      <c r="B10" s="94" t="s">
        <v>151</v>
      </c>
      <c r="C10" s="64">
        <f>SUM(C4:C9)*5%</f>
        <v>0.59504999999999997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0" customHeight="1" x14ac:dyDescent="0.25">
      <c r="B11" s="91" t="s">
        <v>7</v>
      </c>
      <c r="C11" s="64">
        <v>0</v>
      </c>
      <c r="J11" s="6"/>
      <c r="P11"/>
    </row>
    <row r="12" spans="2:16" x14ac:dyDescent="0.25">
      <c r="B12" s="95"/>
      <c r="C12" s="64"/>
      <c r="P12"/>
    </row>
    <row r="13" spans="2:16" ht="30" customHeight="1" x14ac:dyDescent="0.25">
      <c r="B13" s="84" t="s">
        <v>131</v>
      </c>
      <c r="C13" s="69">
        <f>SUM(C4:C11)</f>
        <v>12.49605</v>
      </c>
      <c r="P13"/>
    </row>
    <row r="14" spans="2:16" ht="30" customHeight="1" x14ac:dyDescent="0.25">
      <c r="B14" s="86" t="s">
        <v>129</v>
      </c>
      <c r="C14" s="82">
        <f>C13*20%</f>
        <v>2.4992100000000002</v>
      </c>
      <c r="P14"/>
    </row>
    <row r="15" spans="2:16" ht="30" customHeight="1" x14ac:dyDescent="0.25">
      <c r="B15" s="84" t="s">
        <v>130</v>
      </c>
      <c r="C15" s="69">
        <f>SUM(C13:C14)</f>
        <v>14.99526</v>
      </c>
      <c r="P15"/>
    </row>
    <row r="16" spans="2:16" ht="18.75" customHeight="1" x14ac:dyDescent="0.25">
      <c r="B16" s="78"/>
      <c r="C16" s="77"/>
      <c r="P16"/>
    </row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opLeftCell="A10" workbookViewId="0">
      <selection activeCell="A18" sqref="A18:XFD18"/>
    </sheetView>
  </sheetViews>
  <sheetFormatPr defaultRowHeight="15" x14ac:dyDescent="0.25"/>
  <cols>
    <col min="1" max="1" width="4.28515625" customWidth="1"/>
    <col min="2" max="2" width="61.2851562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1" spans="2:15" ht="50.1" customHeight="1" x14ac:dyDescent="0.25">
      <c r="B1" s="167" t="s">
        <v>164</v>
      </c>
      <c r="C1" s="16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5" x14ac:dyDescent="0.25">
      <c r="B2" s="122"/>
      <c r="C2" s="7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30" customHeight="1" x14ac:dyDescent="0.25">
      <c r="B3" s="91" t="s">
        <v>2</v>
      </c>
      <c r="C3" s="96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47.25" customHeight="1" x14ac:dyDescent="0.25">
      <c r="B4" s="80" t="s">
        <v>162</v>
      </c>
      <c r="C4" s="64">
        <v>0.44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x14ac:dyDescent="0.25">
      <c r="B5" s="92"/>
      <c r="C5" s="6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ht="30" customHeight="1" x14ac:dyDescent="0.25">
      <c r="B6" s="91" t="s">
        <v>3</v>
      </c>
      <c r="C6" s="8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80" t="s">
        <v>204</v>
      </c>
      <c r="C7" s="64">
        <f>C9*10%</f>
        <v>1.7640000000000002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x14ac:dyDescent="0.25">
      <c r="B8" s="93"/>
      <c r="C8" s="6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ht="129.75" x14ac:dyDescent="0.25">
      <c r="B9" s="94" t="s">
        <v>170</v>
      </c>
      <c r="C9" s="64">
        <v>17.64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30" customHeight="1" x14ac:dyDescent="0.25">
      <c r="B10" s="94" t="s">
        <v>161</v>
      </c>
      <c r="C10" s="64">
        <f>SUM(C4:C9)*5%</f>
        <v>0.99220000000000008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0" customHeight="1" x14ac:dyDescent="0.25">
      <c r="B11" s="91" t="s">
        <v>7</v>
      </c>
      <c r="C11" s="64">
        <v>0</v>
      </c>
      <c r="I11" s="6"/>
      <c r="O11"/>
    </row>
    <row r="12" spans="2:15" x14ac:dyDescent="0.25">
      <c r="B12" s="95"/>
      <c r="C12" s="64"/>
      <c r="O12"/>
    </row>
    <row r="13" spans="2:15" ht="30" customHeight="1" x14ac:dyDescent="0.25">
      <c r="B13" s="84" t="s">
        <v>131</v>
      </c>
      <c r="C13" s="69">
        <f>SUM(C4:C11)</f>
        <v>20.836200000000002</v>
      </c>
      <c r="O13"/>
    </row>
    <row r="14" spans="2:15" ht="30" customHeight="1" x14ac:dyDescent="0.25">
      <c r="B14" s="86" t="s">
        <v>129</v>
      </c>
      <c r="C14" s="82">
        <f>C13*20%</f>
        <v>4.1672400000000005</v>
      </c>
      <c r="O14"/>
    </row>
    <row r="15" spans="2:15" ht="30" customHeight="1" x14ac:dyDescent="0.25">
      <c r="B15" s="84" t="s">
        <v>130</v>
      </c>
      <c r="C15" s="69">
        <f>SUM(C13:C14)</f>
        <v>25.003440000000001</v>
      </c>
      <c r="O15"/>
    </row>
    <row r="16" spans="2:15" x14ac:dyDescent="0.25">
      <c r="B16" s="78"/>
      <c r="C16" s="77"/>
      <c r="O16"/>
    </row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sqref="A1:XFD1"/>
    </sheetView>
  </sheetViews>
  <sheetFormatPr defaultRowHeight="15" x14ac:dyDescent="0.25"/>
  <cols>
    <col min="1" max="1" width="4.28515625" customWidth="1"/>
    <col min="2" max="2" width="61.285156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1" spans="2:16" ht="50.1" customHeight="1" x14ac:dyDescent="0.25">
      <c r="B1" s="167" t="s">
        <v>166</v>
      </c>
      <c r="C1" s="16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16" x14ac:dyDescent="0.25">
      <c r="B2" s="123"/>
      <c r="C2" s="7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30" customHeight="1" x14ac:dyDescent="0.25">
      <c r="B3" s="91" t="s">
        <v>2</v>
      </c>
      <c r="C3" s="90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47.25" customHeight="1" x14ac:dyDescent="0.25">
      <c r="B4" s="80" t="s">
        <v>162</v>
      </c>
      <c r="C4" s="64">
        <v>0.44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x14ac:dyDescent="0.25">
      <c r="B5" s="92"/>
      <c r="C5" s="6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ht="30" customHeight="1" x14ac:dyDescent="0.25">
      <c r="B6" s="91" t="s">
        <v>3</v>
      </c>
      <c r="C6" s="8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85" t="s">
        <v>190</v>
      </c>
      <c r="C7" s="64">
        <f>C9*10%</f>
        <v>1.7640000000000002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x14ac:dyDescent="0.25">
      <c r="B8" s="93"/>
      <c r="C8" s="6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ht="129.75" x14ac:dyDescent="0.25">
      <c r="B9" s="94" t="s">
        <v>167</v>
      </c>
      <c r="C9" s="64">
        <v>17.64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33.75" customHeight="1" x14ac:dyDescent="0.25">
      <c r="B10" s="94" t="s">
        <v>161</v>
      </c>
      <c r="C10" s="64">
        <f>SUM(C4:C9)*5%</f>
        <v>0.99220000000000008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0" customHeight="1" x14ac:dyDescent="0.25">
      <c r="B11" s="91" t="s">
        <v>7</v>
      </c>
      <c r="C11" s="64">
        <v>0</v>
      </c>
      <c r="J11" s="6"/>
      <c r="P11"/>
    </row>
    <row r="12" spans="2:16" x14ac:dyDescent="0.25">
      <c r="B12" s="95"/>
      <c r="C12" s="64"/>
      <c r="P12"/>
    </row>
    <row r="13" spans="2:16" ht="30" customHeight="1" x14ac:dyDescent="0.25">
      <c r="B13" s="84" t="s">
        <v>131</v>
      </c>
      <c r="C13" s="69">
        <f>SUM(C4:C11)</f>
        <v>20.836200000000002</v>
      </c>
      <c r="P13"/>
    </row>
    <row r="14" spans="2:16" ht="30" customHeight="1" x14ac:dyDescent="0.25">
      <c r="B14" s="86" t="s">
        <v>129</v>
      </c>
      <c r="C14" s="82">
        <f>C13*20%</f>
        <v>4.1672400000000005</v>
      </c>
      <c r="P14"/>
    </row>
    <row r="15" spans="2:16" ht="30" customHeight="1" x14ac:dyDescent="0.25">
      <c r="B15" s="84" t="s">
        <v>130</v>
      </c>
      <c r="C15" s="69">
        <f>SUM(C13:C14)</f>
        <v>25.003440000000001</v>
      </c>
      <c r="P15"/>
    </row>
    <row r="16" spans="2:16" x14ac:dyDescent="0.25">
      <c r="B16" s="79"/>
      <c r="C16" s="125"/>
      <c r="P16"/>
    </row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workbookViewId="0">
      <selection sqref="A1:XFD1"/>
    </sheetView>
  </sheetViews>
  <sheetFormatPr defaultRowHeight="15" x14ac:dyDescent="0.25"/>
  <cols>
    <col min="1" max="1" width="4.42578125" customWidth="1"/>
    <col min="2" max="2" width="61.42578125" customWidth="1"/>
    <col min="3" max="3" width="17.71093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1" spans="2:15" ht="50.1" customHeight="1" x14ac:dyDescent="0.25">
      <c r="B1" s="167" t="s">
        <v>168</v>
      </c>
      <c r="C1" s="16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5" x14ac:dyDescent="0.25">
      <c r="B2" s="122"/>
      <c r="C2" s="7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30" customHeight="1" x14ac:dyDescent="0.25">
      <c r="B3" s="91" t="s">
        <v>2</v>
      </c>
      <c r="C3" s="90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43.5" x14ac:dyDescent="0.25">
      <c r="B4" s="80" t="s">
        <v>162</v>
      </c>
      <c r="C4" s="64">
        <v>0.4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x14ac:dyDescent="0.25">
      <c r="B5" s="92"/>
      <c r="C5" s="6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ht="30" customHeight="1" x14ac:dyDescent="0.25">
      <c r="B6" s="91" t="s">
        <v>3</v>
      </c>
      <c r="C6" s="8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80" t="s">
        <v>204</v>
      </c>
      <c r="C7" s="64">
        <f>C9*10%</f>
        <v>2.3570000000000002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x14ac:dyDescent="0.25">
      <c r="B8" s="93"/>
      <c r="C8" s="6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ht="129.75" x14ac:dyDescent="0.25">
      <c r="B9" s="94" t="s">
        <v>169</v>
      </c>
      <c r="C9" s="64">
        <v>23.57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33" customHeight="1" x14ac:dyDescent="0.25">
      <c r="B10" s="94" t="s">
        <v>161</v>
      </c>
      <c r="C10" s="64">
        <f>SUM(C4:C9)*5%</f>
        <v>1.3163500000000001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0" customHeight="1" x14ac:dyDescent="0.25">
      <c r="B11" s="91" t="s">
        <v>7</v>
      </c>
      <c r="C11" s="64">
        <v>1.52</v>
      </c>
      <c r="I11" s="6"/>
      <c r="O11"/>
    </row>
    <row r="12" spans="2:15" x14ac:dyDescent="0.25">
      <c r="B12" s="95"/>
      <c r="C12" s="64"/>
      <c r="O12"/>
    </row>
    <row r="13" spans="2:15" ht="30" customHeight="1" x14ac:dyDescent="0.25">
      <c r="B13" s="84" t="s">
        <v>131</v>
      </c>
      <c r="C13" s="69">
        <f>SUM(C4:C11)</f>
        <v>29.163350000000001</v>
      </c>
      <c r="O13"/>
    </row>
    <row r="14" spans="2:15" ht="30" customHeight="1" x14ac:dyDescent="0.25">
      <c r="B14" s="86" t="s">
        <v>129</v>
      </c>
      <c r="C14" s="82">
        <f>C13*20%</f>
        <v>5.8326700000000002</v>
      </c>
      <c r="O14"/>
    </row>
    <row r="15" spans="2:15" ht="30" customHeight="1" x14ac:dyDescent="0.25">
      <c r="B15" s="84" t="s">
        <v>130</v>
      </c>
      <c r="C15" s="69">
        <f>SUM(C13:C14)</f>
        <v>34.996020000000001</v>
      </c>
      <c r="O15"/>
    </row>
    <row r="16" spans="2:15" x14ac:dyDescent="0.25">
      <c r="B16" s="126"/>
      <c r="C16" s="110"/>
      <c r="O16"/>
    </row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A4" workbookViewId="0">
      <selection activeCell="H14" sqref="H14"/>
    </sheetView>
  </sheetViews>
  <sheetFormatPr defaultRowHeight="15" x14ac:dyDescent="0.25"/>
  <cols>
    <col min="1" max="1" width="4.28515625" customWidth="1"/>
    <col min="2" max="2" width="61.4257812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19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122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30" customHeight="1" x14ac:dyDescent="0.25">
      <c r="B5" s="80" t="s">
        <v>165</v>
      </c>
      <c r="C5" s="64">
        <v>0.32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205</v>
      </c>
      <c r="C8" s="64">
        <f>C10*10%</f>
        <v>1.0529999999999999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107.25" customHeight="1" x14ac:dyDescent="0.25">
      <c r="B10" s="94" t="s">
        <v>171</v>
      </c>
      <c r="C10" s="64">
        <v>10.53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0" customHeight="1" x14ac:dyDescent="0.25">
      <c r="B11" s="94" t="s">
        <v>161</v>
      </c>
      <c r="C11" s="64">
        <f>SUM(C5:C10)*5%</f>
        <v>0.59514999999999996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0</v>
      </c>
      <c r="J12" s="6"/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12.498149999999999</v>
      </c>
      <c r="P14"/>
    </row>
    <row r="15" spans="2:16" ht="30" customHeight="1" x14ac:dyDescent="0.25">
      <c r="B15" s="86" t="s">
        <v>129</v>
      </c>
      <c r="C15" s="82">
        <f>C14*20%</f>
        <v>2.4996299999999998</v>
      </c>
      <c r="P15"/>
    </row>
    <row r="16" spans="2:16" ht="30" customHeight="1" x14ac:dyDescent="0.25">
      <c r="B16" s="84" t="s">
        <v>130</v>
      </c>
      <c r="C16" s="69">
        <f>SUM(C14:C15)</f>
        <v>14.997779999999999</v>
      </c>
      <c r="P16"/>
    </row>
    <row r="17" spans="2:16" x14ac:dyDescent="0.25">
      <c r="B17" s="79"/>
      <c r="C17" s="81"/>
      <c r="P17"/>
    </row>
    <row r="20" spans="2:16" x14ac:dyDescent="0.25">
      <c r="B20" s="127" t="s">
        <v>187</v>
      </c>
      <c r="C20" s="127"/>
    </row>
    <row r="21" spans="2:16" x14ac:dyDescent="0.25">
      <c r="B21" s="135" t="s">
        <v>194</v>
      </c>
      <c r="C21" s="127"/>
    </row>
    <row r="22" spans="2:16" x14ac:dyDescent="0.25">
      <c r="B22" s="135" t="s">
        <v>195</v>
      </c>
      <c r="C22" s="127"/>
    </row>
    <row r="23" spans="2:16" x14ac:dyDescent="0.25">
      <c r="B23" s="135" t="s">
        <v>193</v>
      </c>
      <c r="C23" s="127"/>
    </row>
    <row r="24" spans="2:16" x14ac:dyDescent="0.25">
      <c r="B24" s="135" t="s">
        <v>196</v>
      </c>
      <c r="C24" s="76"/>
    </row>
    <row r="25" spans="2:16" x14ac:dyDescent="0.25">
      <c r="B25" s="75"/>
      <c r="C25" s="76"/>
    </row>
    <row r="26" spans="2:16" x14ac:dyDescent="0.25">
      <c r="B26" s="166" t="s">
        <v>197</v>
      </c>
      <c r="C26" s="166"/>
    </row>
    <row r="27" spans="2:16" x14ac:dyDescent="0.25">
      <c r="B27" s="166"/>
      <c r="C27" s="166"/>
    </row>
    <row r="28" spans="2:16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workbookViewId="0">
      <selection activeCell="B33" sqref="B33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7" t="s">
        <v>172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x14ac:dyDescent="0.25">
      <c r="B3" s="122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0" customHeight="1" x14ac:dyDescent="0.25">
      <c r="B4" s="91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47.25" customHeight="1" x14ac:dyDescent="0.25">
      <c r="B5" s="80" t="s">
        <v>188</v>
      </c>
      <c r="C5" s="64">
        <v>1.6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30" customHeight="1" x14ac:dyDescent="0.25">
      <c r="B8" s="80" t="s">
        <v>189</v>
      </c>
      <c r="C8" s="69">
        <f>C10*10%</f>
        <v>2.3580000000000001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144" x14ac:dyDescent="0.25">
      <c r="B10" s="94" t="s">
        <v>173</v>
      </c>
      <c r="C10" s="64">
        <v>23.58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0" customHeight="1" x14ac:dyDescent="0.25">
      <c r="B11" s="94" t="s">
        <v>161</v>
      </c>
      <c r="C11" s="64">
        <f>SUM(C5:C10)*10%</f>
        <v>2.7538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2:15" ht="30" customHeight="1" x14ac:dyDescent="0.25">
      <c r="B12" s="91" t="s">
        <v>7</v>
      </c>
      <c r="C12" s="64">
        <v>3.04</v>
      </c>
      <c r="I12" s="6"/>
      <c r="O12"/>
    </row>
    <row r="13" spans="2:15" x14ac:dyDescent="0.25">
      <c r="B13" s="95"/>
      <c r="C13" s="64"/>
      <c r="O13"/>
    </row>
    <row r="14" spans="2:15" ht="30" customHeight="1" x14ac:dyDescent="0.25">
      <c r="B14" s="84" t="s">
        <v>131</v>
      </c>
      <c r="C14" s="69">
        <f>SUM(C5:C12)</f>
        <v>33.331799999999994</v>
      </c>
      <c r="O14"/>
    </row>
    <row r="15" spans="2:15" ht="30" customHeight="1" x14ac:dyDescent="0.25">
      <c r="B15" s="86" t="s">
        <v>129</v>
      </c>
      <c r="C15" s="69">
        <f>C14*20%</f>
        <v>6.6663599999999992</v>
      </c>
      <c r="O15"/>
    </row>
    <row r="16" spans="2:15" ht="30" customHeight="1" x14ac:dyDescent="0.25">
      <c r="B16" s="84" t="s">
        <v>130</v>
      </c>
      <c r="C16" s="69">
        <f>SUM(C14:C15)</f>
        <v>39.998159999999991</v>
      </c>
      <c r="O16"/>
    </row>
    <row r="17" spans="2:15" x14ac:dyDescent="0.25">
      <c r="B17" s="126"/>
      <c r="C17" s="110"/>
      <c r="O17"/>
    </row>
    <row r="20" spans="2:15" x14ac:dyDescent="0.25">
      <c r="B20" s="127" t="s">
        <v>187</v>
      </c>
      <c r="C20" s="127"/>
    </row>
    <row r="21" spans="2:15" x14ac:dyDescent="0.25">
      <c r="B21" s="135" t="s">
        <v>194</v>
      </c>
      <c r="C21" s="127"/>
    </row>
    <row r="22" spans="2:15" x14ac:dyDescent="0.25">
      <c r="B22" s="135" t="s">
        <v>195</v>
      </c>
      <c r="C22" s="127"/>
    </row>
    <row r="23" spans="2:15" x14ac:dyDescent="0.25">
      <c r="B23" s="135" t="s">
        <v>193</v>
      </c>
      <c r="C23" s="127"/>
    </row>
    <row r="24" spans="2:15" x14ac:dyDescent="0.25">
      <c r="B24" s="135" t="s">
        <v>196</v>
      </c>
      <c r="C24" s="76"/>
    </row>
    <row r="25" spans="2:15" x14ac:dyDescent="0.25">
      <c r="B25" s="75"/>
      <c r="C25" s="76"/>
    </row>
    <row r="26" spans="2:15" x14ac:dyDescent="0.25">
      <c r="B26" s="166" t="s">
        <v>197</v>
      </c>
      <c r="C26" s="166"/>
    </row>
    <row r="27" spans="2:15" x14ac:dyDescent="0.25">
      <c r="B27" s="166"/>
      <c r="C27" s="166"/>
    </row>
    <row r="28" spans="2:15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A10" zoomScaleNormal="100" workbookViewId="0">
      <selection activeCell="B20" sqref="B20:C28"/>
    </sheetView>
  </sheetViews>
  <sheetFormatPr defaultRowHeight="15" x14ac:dyDescent="0.25"/>
  <cols>
    <col min="1" max="1" width="4.5703125" customWidth="1"/>
    <col min="2" max="2" width="61.57031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181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46.5" customHeight="1" x14ac:dyDescent="0.25">
      <c r="B5" s="80" t="s">
        <v>188</v>
      </c>
      <c r="C5" s="64">
        <v>2.4500000000000002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190</v>
      </c>
      <c r="C8" s="64">
        <f>C10*10%</f>
        <v>4.3470000000000004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147" customHeight="1" x14ac:dyDescent="0.25">
      <c r="B10" s="94" t="s">
        <v>182</v>
      </c>
      <c r="C10" s="64">
        <v>43.47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0" customHeight="1" x14ac:dyDescent="0.25">
      <c r="B11" s="94" t="s">
        <v>151</v>
      </c>
      <c r="C11" s="64">
        <f>SUM(C5:C10)*10%</f>
        <v>5.0266999999999999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3.04</v>
      </c>
      <c r="J12" s="6"/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58.333699999999993</v>
      </c>
      <c r="P14"/>
    </row>
    <row r="15" spans="2:16" ht="30" customHeight="1" x14ac:dyDescent="0.25">
      <c r="B15" s="86" t="s">
        <v>129</v>
      </c>
      <c r="C15" s="82">
        <f>C14*20%</f>
        <v>11.666739999999999</v>
      </c>
      <c r="P15"/>
    </row>
    <row r="16" spans="2:16" ht="30" customHeight="1" x14ac:dyDescent="0.25">
      <c r="B16" s="84" t="s">
        <v>130</v>
      </c>
      <c r="C16" s="69">
        <f>SUM(C14:C15)</f>
        <v>70.000439999999998</v>
      </c>
      <c r="P16"/>
    </row>
    <row r="17" spans="2:16" x14ac:dyDescent="0.25">
      <c r="B17" s="2"/>
      <c r="C17" s="5"/>
      <c r="P17"/>
    </row>
    <row r="20" spans="2:16" x14ac:dyDescent="0.25">
      <c r="B20" s="127" t="s">
        <v>187</v>
      </c>
      <c r="C20" s="127"/>
    </row>
    <row r="21" spans="2:16" x14ac:dyDescent="0.25">
      <c r="B21" s="135" t="s">
        <v>194</v>
      </c>
      <c r="C21" s="127"/>
    </row>
    <row r="22" spans="2:16" x14ac:dyDescent="0.25">
      <c r="B22" s="135" t="s">
        <v>195</v>
      </c>
      <c r="C22" s="127"/>
    </row>
    <row r="23" spans="2:16" x14ac:dyDescent="0.25">
      <c r="B23" s="135" t="s">
        <v>193</v>
      </c>
      <c r="C23" s="127"/>
    </row>
    <row r="24" spans="2:16" x14ac:dyDescent="0.25">
      <c r="B24" s="135" t="s">
        <v>196</v>
      </c>
      <c r="C24" s="76"/>
    </row>
    <row r="25" spans="2:16" x14ac:dyDescent="0.25">
      <c r="B25" s="75"/>
      <c r="C25" s="76"/>
    </row>
    <row r="26" spans="2:16" x14ac:dyDescent="0.25">
      <c r="B26" s="166" t="s">
        <v>197</v>
      </c>
      <c r="C26" s="166"/>
    </row>
    <row r="27" spans="2:16" x14ac:dyDescent="0.25">
      <c r="B27" s="166"/>
      <c r="C27" s="166"/>
    </row>
    <row r="28" spans="2:16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topLeftCell="A7" workbookViewId="0">
      <selection activeCell="A19" sqref="A19:XFD19"/>
    </sheetView>
  </sheetViews>
  <sheetFormatPr defaultRowHeight="15" x14ac:dyDescent="0.25"/>
  <cols>
    <col min="1" max="1" width="4.42578125" customWidth="1"/>
    <col min="2" max="2" width="61.57031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218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5.75" x14ac:dyDescent="0.25">
      <c r="B3" s="143"/>
      <c r="C3" s="144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50.25" customHeight="1" x14ac:dyDescent="0.25">
      <c r="B5" s="80" t="s">
        <v>214</v>
      </c>
      <c r="C5" s="64">
        <v>0.98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209</v>
      </c>
      <c r="C8" s="64">
        <f>C10*10%</f>
        <v>1.7149999999999999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117" customHeight="1" x14ac:dyDescent="0.25">
      <c r="B10" s="94" t="s">
        <v>216</v>
      </c>
      <c r="C10" s="64">
        <v>17.149999999999999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29.25" x14ac:dyDescent="0.25">
      <c r="B11" s="94" t="s">
        <v>217</v>
      </c>
      <c r="C11" s="64">
        <f>SUM(C5:C10)*5%</f>
        <v>0.99224999999999997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0</v>
      </c>
      <c r="J12" s="6"/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20.837249999999997</v>
      </c>
      <c r="P14"/>
    </row>
    <row r="15" spans="2:16" ht="30" customHeight="1" x14ac:dyDescent="0.25">
      <c r="B15" s="86" t="s">
        <v>129</v>
      </c>
      <c r="C15" s="82">
        <f>C14*20%</f>
        <v>4.1674499999999997</v>
      </c>
      <c r="P15"/>
    </row>
    <row r="16" spans="2:16" ht="30" customHeight="1" x14ac:dyDescent="0.25">
      <c r="B16" s="84" t="s">
        <v>130</v>
      </c>
      <c r="C16" s="69">
        <f>SUM(C14:C15)</f>
        <v>25.004699999999996</v>
      </c>
      <c r="P16"/>
    </row>
    <row r="17" spans="2:16" x14ac:dyDescent="0.25">
      <c r="B17" s="78"/>
      <c r="C17" s="88"/>
      <c r="P17"/>
    </row>
    <row r="18" spans="2:16" x14ac:dyDescent="0.25">
      <c r="B18" s="139"/>
      <c r="C18" s="29"/>
      <c r="D18" s="28"/>
    </row>
    <row r="19" spans="2:16" x14ac:dyDescent="0.25">
      <c r="B19" s="127" t="s">
        <v>187</v>
      </c>
      <c r="C19" s="127"/>
      <c r="D19" s="28"/>
    </row>
    <row r="20" spans="2:16" x14ac:dyDescent="0.25">
      <c r="B20" s="135" t="s">
        <v>194</v>
      </c>
      <c r="C20" s="127"/>
      <c r="D20" s="28"/>
    </row>
    <row r="21" spans="2:16" x14ac:dyDescent="0.25">
      <c r="B21" s="135" t="s">
        <v>195</v>
      </c>
      <c r="C21" s="127"/>
    </row>
    <row r="22" spans="2:16" x14ac:dyDescent="0.25">
      <c r="B22" s="135" t="s">
        <v>193</v>
      </c>
      <c r="C22" s="127"/>
    </row>
    <row r="23" spans="2:16" x14ac:dyDescent="0.25">
      <c r="B23" s="135" t="s">
        <v>196</v>
      </c>
      <c r="C23" s="76"/>
    </row>
    <row r="24" spans="2:16" x14ac:dyDescent="0.25">
      <c r="B24" s="75"/>
      <c r="C24" s="76"/>
    </row>
    <row r="25" spans="2:16" x14ac:dyDescent="0.25">
      <c r="B25" s="166" t="s">
        <v>197</v>
      </c>
      <c r="C25" s="166"/>
    </row>
    <row r="26" spans="2:16" x14ac:dyDescent="0.25">
      <c r="B26" s="166"/>
      <c r="C26" s="166"/>
    </row>
    <row r="27" spans="2:16" x14ac:dyDescent="0.25">
      <c r="B27" s="166"/>
      <c r="C27" s="166"/>
    </row>
  </sheetData>
  <mergeCells count="2">
    <mergeCell ref="B2:C2"/>
    <mergeCell ref="B25:C27"/>
  </mergeCells>
  <pageMargins left="0.7" right="0.7" top="0.75" bottom="0.75" header="0.3" footer="0.3"/>
  <pageSetup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topLeftCell="A14" workbookViewId="0">
      <selection activeCell="A19" sqref="A19:XFD19"/>
    </sheetView>
  </sheetViews>
  <sheetFormatPr defaultRowHeight="15" x14ac:dyDescent="0.25"/>
  <cols>
    <col min="1" max="1" width="4.42578125" customWidth="1"/>
    <col min="2" max="2" width="61.5703125" customWidth="1"/>
    <col min="3" max="3" width="17.7109375" customWidth="1"/>
    <col min="4" max="4" width="13.42578125" style="7" customWidth="1"/>
    <col min="5" max="5" width="13.5703125" style="7" customWidth="1"/>
    <col min="6" max="11" width="14.7109375" style="7" customWidth="1"/>
    <col min="12" max="13" width="10.5703125" customWidth="1"/>
  </cols>
  <sheetData>
    <row r="2" spans="2:11" ht="50.1" customHeight="1" x14ac:dyDescent="0.25">
      <c r="B2" s="167" t="s">
        <v>219</v>
      </c>
      <c r="C2" s="167"/>
      <c r="D2" s="22"/>
      <c r="E2" s="22"/>
      <c r="F2" s="22"/>
      <c r="G2" s="22"/>
      <c r="H2" s="22"/>
      <c r="I2" s="22"/>
      <c r="J2" s="22"/>
      <c r="K2" s="22"/>
    </row>
    <row r="3" spans="2:11" ht="15.75" x14ac:dyDescent="0.25">
      <c r="B3" s="143"/>
      <c r="C3" s="144"/>
      <c r="D3" s="22"/>
      <c r="E3" s="22"/>
      <c r="F3" s="22"/>
      <c r="G3" s="22"/>
      <c r="H3" s="22"/>
      <c r="I3" s="22"/>
      <c r="J3" s="22"/>
      <c r="K3" s="22"/>
    </row>
    <row r="4" spans="2:11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</row>
    <row r="5" spans="2:11" ht="50.25" customHeight="1" x14ac:dyDescent="0.25">
      <c r="B5" s="80" t="s">
        <v>214</v>
      </c>
      <c r="C5" s="64">
        <v>1.87</v>
      </c>
      <c r="D5" s="22"/>
      <c r="E5" s="22"/>
      <c r="F5" s="22"/>
      <c r="G5" s="22"/>
      <c r="H5" s="22"/>
      <c r="I5" s="22"/>
      <c r="J5" s="22"/>
      <c r="K5" s="22"/>
    </row>
    <row r="6" spans="2:11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</row>
    <row r="7" spans="2:11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</row>
    <row r="8" spans="2:11" ht="30" customHeight="1" x14ac:dyDescent="0.25">
      <c r="B8" s="80" t="s">
        <v>209</v>
      </c>
      <c r="C8" s="64">
        <f>C10*10%</f>
        <v>3.4380000000000006</v>
      </c>
      <c r="D8" s="22"/>
      <c r="E8" s="22"/>
      <c r="F8" s="22"/>
      <c r="G8" s="22"/>
      <c r="H8" s="22"/>
      <c r="I8" s="22"/>
      <c r="J8" s="22"/>
      <c r="K8" s="22"/>
    </row>
    <row r="9" spans="2:11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</row>
    <row r="10" spans="2:11" ht="108" customHeight="1" x14ac:dyDescent="0.25">
      <c r="B10" s="94" t="s">
        <v>216</v>
      </c>
      <c r="C10" s="64">
        <v>34.380000000000003</v>
      </c>
      <c r="D10" s="22"/>
      <c r="E10" s="22"/>
      <c r="F10" s="22"/>
      <c r="G10" s="22"/>
      <c r="H10" s="22"/>
      <c r="I10" s="22"/>
      <c r="J10" s="22"/>
      <c r="K10" s="22"/>
    </row>
    <row r="11" spans="2:11" ht="29.25" x14ac:dyDescent="0.25">
      <c r="B11" s="94" t="s">
        <v>217</v>
      </c>
      <c r="C11" s="64">
        <f>SUM(C5:C10)*5%</f>
        <v>1.9844000000000002</v>
      </c>
      <c r="D11" s="22"/>
      <c r="E11" s="22"/>
      <c r="F11" s="22"/>
      <c r="G11" s="22"/>
      <c r="H11" s="22"/>
      <c r="I11" s="22"/>
      <c r="J11" s="22"/>
      <c r="K11" s="22"/>
    </row>
    <row r="12" spans="2:11" ht="30" customHeight="1" x14ac:dyDescent="0.25">
      <c r="B12" s="91" t="s">
        <v>7</v>
      </c>
      <c r="C12" s="64">
        <v>0</v>
      </c>
      <c r="E12" s="6"/>
      <c r="K12"/>
    </row>
    <row r="13" spans="2:11" x14ac:dyDescent="0.25">
      <c r="B13" s="95"/>
      <c r="C13" s="64"/>
      <c r="K13"/>
    </row>
    <row r="14" spans="2:11" ht="30" customHeight="1" x14ac:dyDescent="0.25">
      <c r="B14" s="84" t="s">
        <v>131</v>
      </c>
      <c r="C14" s="69">
        <f>SUM(C5:C12)</f>
        <v>41.672400000000003</v>
      </c>
      <c r="K14"/>
    </row>
    <row r="15" spans="2:11" ht="30" customHeight="1" x14ac:dyDescent="0.25">
      <c r="B15" s="86" t="s">
        <v>129</v>
      </c>
      <c r="C15" s="82">
        <f>C14*20%</f>
        <v>8.334480000000001</v>
      </c>
      <c r="K15"/>
    </row>
    <row r="16" spans="2:11" ht="30" customHeight="1" x14ac:dyDescent="0.25">
      <c r="B16" s="84" t="s">
        <v>130</v>
      </c>
      <c r="C16" s="69">
        <f>SUM(C14:C15)</f>
        <v>50.006880000000002</v>
      </c>
      <c r="K16"/>
    </row>
    <row r="17" spans="2:11" x14ac:dyDescent="0.25">
      <c r="B17" s="78"/>
      <c r="C17" s="88"/>
      <c r="K17"/>
    </row>
    <row r="18" spans="2:11" x14ac:dyDescent="0.25">
      <c r="B18" s="29"/>
      <c r="C18" s="29"/>
    </row>
    <row r="19" spans="2:11" x14ac:dyDescent="0.25">
      <c r="B19" s="127" t="s">
        <v>187</v>
      </c>
      <c r="C19" s="127"/>
    </row>
    <row r="20" spans="2:11" x14ac:dyDescent="0.25">
      <c r="B20" s="135" t="s">
        <v>194</v>
      </c>
      <c r="C20" s="127"/>
    </row>
    <row r="21" spans="2:11" x14ac:dyDescent="0.25">
      <c r="B21" s="135" t="s">
        <v>195</v>
      </c>
      <c r="C21" s="127"/>
    </row>
    <row r="22" spans="2:11" x14ac:dyDescent="0.25">
      <c r="B22" s="135" t="s">
        <v>193</v>
      </c>
      <c r="C22" s="127"/>
    </row>
    <row r="23" spans="2:11" x14ac:dyDescent="0.25">
      <c r="B23" s="135" t="s">
        <v>196</v>
      </c>
      <c r="C23" s="76"/>
    </row>
    <row r="24" spans="2:11" x14ac:dyDescent="0.25">
      <c r="B24" s="75"/>
      <c r="C24" s="76"/>
    </row>
    <row r="25" spans="2:11" x14ac:dyDescent="0.25">
      <c r="B25" s="166" t="s">
        <v>197</v>
      </c>
      <c r="C25" s="166"/>
    </row>
    <row r="26" spans="2:11" x14ac:dyDescent="0.25">
      <c r="B26" s="166"/>
      <c r="C26" s="166"/>
    </row>
    <row r="27" spans="2:11" x14ac:dyDescent="0.25">
      <c r="B27" s="166"/>
      <c r="C27" s="166"/>
    </row>
  </sheetData>
  <mergeCells count="2">
    <mergeCell ref="B2:C2"/>
    <mergeCell ref="B25:C2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B13" zoomScale="87" zoomScaleNormal="87" workbookViewId="0">
      <selection activeCell="E10" sqref="E10"/>
    </sheetView>
  </sheetViews>
  <sheetFormatPr defaultRowHeight="15" x14ac:dyDescent="0.25"/>
  <cols>
    <col min="1" max="1" width="4.28515625" customWidth="1"/>
    <col min="2" max="2" width="61.710937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5" t="s">
        <v>15</v>
      </c>
      <c r="C2" s="165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61"/>
      <c r="C3" s="60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83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62.25" customHeight="1" x14ac:dyDescent="0.25">
      <c r="B5" s="80" t="s">
        <v>137</v>
      </c>
      <c r="C5" s="64">
        <v>8.15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80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83" t="s">
        <v>3</v>
      </c>
      <c r="C7" s="6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6.75" customHeight="1" x14ac:dyDescent="0.25">
      <c r="B8" s="80" t="s">
        <v>198</v>
      </c>
      <c r="C8" s="64">
        <f>C10*20%</f>
        <v>31.114000000000001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86"/>
      <c r="C9" s="11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214.5" customHeight="1" x14ac:dyDescent="0.25">
      <c r="B10" s="87" t="s">
        <v>145</v>
      </c>
      <c r="C10" s="64">
        <v>155.57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50.25" customHeight="1" x14ac:dyDescent="0.25">
      <c r="B11" s="87" t="s">
        <v>114</v>
      </c>
      <c r="C11" s="64">
        <f>SUM(C5:C10)*10%</f>
        <v>19.483400000000003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83" t="s">
        <v>6</v>
      </c>
      <c r="C12" s="64">
        <v>19.02</v>
      </c>
      <c r="J12" s="6"/>
      <c r="P12"/>
    </row>
    <row r="13" spans="2:16" x14ac:dyDescent="0.25">
      <c r="B13" s="85"/>
      <c r="C13" s="64"/>
      <c r="P13"/>
    </row>
    <row r="14" spans="2:16" ht="30" customHeight="1" x14ac:dyDescent="0.25">
      <c r="B14" s="84" t="s">
        <v>131</v>
      </c>
      <c r="C14" s="69">
        <f>SUM(C5:C12)</f>
        <v>233.33740000000003</v>
      </c>
      <c r="P14"/>
    </row>
    <row r="15" spans="2:16" ht="30" customHeight="1" x14ac:dyDescent="0.25">
      <c r="B15" s="86" t="s">
        <v>129</v>
      </c>
      <c r="C15" s="69">
        <f>C14*20%</f>
        <v>46.667480000000012</v>
      </c>
      <c r="P15"/>
    </row>
    <row r="16" spans="2:16" ht="30" customHeight="1" x14ac:dyDescent="0.25">
      <c r="B16" s="84" t="s">
        <v>130</v>
      </c>
      <c r="C16" s="69">
        <f>SUM(C14:C15)</f>
        <v>280.00488000000007</v>
      </c>
      <c r="P16"/>
    </row>
    <row r="17" spans="2:4" x14ac:dyDescent="0.25">
      <c r="B17" s="2"/>
      <c r="C17" s="5"/>
      <c r="D17"/>
    </row>
    <row r="20" spans="2:4" x14ac:dyDescent="0.25">
      <c r="B20" s="127" t="s">
        <v>187</v>
      </c>
      <c r="C20" s="127"/>
    </row>
    <row r="21" spans="2:4" x14ac:dyDescent="0.25">
      <c r="B21" s="135" t="s">
        <v>194</v>
      </c>
      <c r="C21" s="127"/>
    </row>
    <row r="22" spans="2:4" x14ac:dyDescent="0.25">
      <c r="B22" s="135" t="s">
        <v>195</v>
      </c>
      <c r="C22" s="127"/>
    </row>
    <row r="23" spans="2:4" x14ac:dyDescent="0.25">
      <c r="B23" s="135" t="s">
        <v>193</v>
      </c>
      <c r="C23" s="127"/>
    </row>
    <row r="24" spans="2:4" x14ac:dyDescent="0.25">
      <c r="B24" s="135" t="s">
        <v>196</v>
      </c>
      <c r="C24" s="76"/>
    </row>
    <row r="25" spans="2:4" x14ac:dyDescent="0.25">
      <c r="B25" s="75"/>
      <c r="C25" s="76"/>
    </row>
    <row r="26" spans="2:4" x14ac:dyDescent="0.25">
      <c r="B26" s="166" t="s">
        <v>197</v>
      </c>
      <c r="C26" s="166"/>
    </row>
    <row r="27" spans="2:4" x14ac:dyDescent="0.25">
      <c r="B27" s="166"/>
      <c r="C27" s="166"/>
    </row>
    <row r="28" spans="2:4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opLeftCell="B7" workbookViewId="0">
      <selection activeCell="B18" sqref="A18:XFD18"/>
    </sheetView>
  </sheetViews>
  <sheetFormatPr defaultRowHeight="15" x14ac:dyDescent="0.25"/>
  <cols>
    <col min="1" max="1" width="4.42578125" customWidth="1"/>
    <col min="2" max="2" width="61.5703125" customWidth="1"/>
    <col min="3" max="3" width="17.71093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7" t="s">
        <v>220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15.75" x14ac:dyDescent="0.25">
      <c r="B3" s="143"/>
      <c r="C3" s="144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0" customHeight="1" x14ac:dyDescent="0.25">
      <c r="B4" s="91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50.25" customHeight="1" x14ac:dyDescent="0.25">
      <c r="B5" s="80" t="s">
        <v>221</v>
      </c>
      <c r="C5" s="82">
        <v>17.190000000000001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30" customHeight="1" x14ac:dyDescent="0.25">
      <c r="B8" s="80" t="s">
        <v>209</v>
      </c>
      <c r="C8" s="64">
        <f>C10*10%</f>
        <v>2.766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123" customHeight="1" x14ac:dyDescent="0.25">
      <c r="B10" s="94" t="s">
        <v>222</v>
      </c>
      <c r="C10" s="64">
        <v>27.66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29.25" x14ac:dyDescent="0.25">
      <c r="B11" s="94" t="s">
        <v>217</v>
      </c>
      <c r="C11" s="64">
        <f>SUM(C5:C10)*5%</f>
        <v>2.3808000000000002</v>
      </c>
      <c r="I11" s="6"/>
      <c r="O11"/>
    </row>
    <row r="12" spans="2:15" ht="30" customHeight="1" x14ac:dyDescent="0.25">
      <c r="B12" s="91" t="s">
        <v>7</v>
      </c>
      <c r="C12" s="64">
        <v>0</v>
      </c>
      <c r="O12"/>
    </row>
    <row r="13" spans="2:15" x14ac:dyDescent="0.25">
      <c r="B13" s="95"/>
      <c r="C13" s="64"/>
      <c r="O13"/>
    </row>
    <row r="14" spans="2:15" ht="30" customHeight="1" x14ac:dyDescent="0.25">
      <c r="B14" s="84" t="s">
        <v>131</v>
      </c>
      <c r="C14" s="69">
        <f>SUM(C5:C12)</f>
        <v>49.9968</v>
      </c>
      <c r="O14"/>
    </row>
    <row r="15" spans="2:15" ht="30" customHeight="1" x14ac:dyDescent="0.25">
      <c r="B15" s="86" t="s">
        <v>129</v>
      </c>
      <c r="C15" s="82">
        <f>C14*20%</f>
        <v>9.9993600000000011</v>
      </c>
      <c r="O15"/>
    </row>
    <row r="16" spans="2:15" ht="30" customHeight="1" x14ac:dyDescent="0.25">
      <c r="B16" s="84" t="s">
        <v>130</v>
      </c>
      <c r="C16" s="69">
        <f>SUM(C14:C15)</f>
        <v>59.996160000000003</v>
      </c>
      <c r="O16"/>
    </row>
    <row r="17" spans="2:15" x14ac:dyDescent="0.25">
      <c r="B17" s="78"/>
      <c r="C17" s="88"/>
      <c r="O17"/>
    </row>
    <row r="19" spans="2:15" x14ac:dyDescent="0.25">
      <c r="B19" s="127" t="s">
        <v>187</v>
      </c>
      <c r="C19" s="127"/>
    </row>
    <row r="20" spans="2:15" x14ac:dyDescent="0.25">
      <c r="B20" s="135" t="s">
        <v>194</v>
      </c>
      <c r="C20" s="127"/>
    </row>
    <row r="21" spans="2:15" x14ac:dyDescent="0.25">
      <c r="B21" s="135" t="s">
        <v>195</v>
      </c>
      <c r="C21" s="127"/>
    </row>
    <row r="22" spans="2:15" x14ac:dyDescent="0.25">
      <c r="B22" s="135" t="s">
        <v>193</v>
      </c>
      <c r="C22" s="127"/>
    </row>
    <row r="23" spans="2:15" x14ac:dyDescent="0.25">
      <c r="B23" s="135" t="s">
        <v>196</v>
      </c>
      <c r="C23" s="76"/>
    </row>
    <row r="24" spans="2:15" x14ac:dyDescent="0.25">
      <c r="B24" s="75"/>
      <c r="C24" s="76"/>
    </row>
    <row r="25" spans="2:15" x14ac:dyDescent="0.25">
      <c r="B25" s="166" t="s">
        <v>197</v>
      </c>
      <c r="C25" s="166"/>
    </row>
    <row r="26" spans="2:15" x14ac:dyDescent="0.25">
      <c r="B26" s="166"/>
      <c r="C26" s="166"/>
    </row>
    <row r="27" spans="2:15" x14ac:dyDescent="0.25">
      <c r="B27" s="166"/>
      <c r="C27" s="166"/>
    </row>
  </sheetData>
  <mergeCells count="2">
    <mergeCell ref="B2:C2"/>
    <mergeCell ref="B25:C27"/>
  </mergeCells>
  <pageMargins left="0.7" right="0.7" top="0.75" bottom="0.75" header="0.3" footer="0.3"/>
  <pageSetup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F9" sqref="F9"/>
    </sheetView>
  </sheetViews>
  <sheetFormatPr defaultRowHeight="15" x14ac:dyDescent="0.25"/>
  <cols>
    <col min="1" max="1" width="4.42578125" customWidth="1"/>
    <col min="2" max="2" width="61.5703125" customWidth="1"/>
    <col min="3" max="3" width="17.7109375" customWidth="1"/>
    <col min="4" max="4" width="13.42578125" style="7" customWidth="1"/>
    <col min="5" max="5" width="13.5703125" style="7" customWidth="1"/>
    <col min="6" max="11" width="14.7109375" style="7" customWidth="1"/>
    <col min="12" max="13" width="10.5703125" customWidth="1"/>
  </cols>
  <sheetData>
    <row r="1" spans="2:11" ht="50.1" customHeight="1" x14ac:dyDescent="0.25">
      <c r="B1" s="167" t="s">
        <v>223</v>
      </c>
      <c r="C1" s="167"/>
      <c r="D1" s="22"/>
      <c r="E1" s="22"/>
      <c r="F1" s="22"/>
      <c r="G1" s="22"/>
      <c r="H1" s="22"/>
      <c r="I1" s="22"/>
      <c r="J1" s="22"/>
      <c r="K1" s="22"/>
    </row>
    <row r="2" spans="2:11" ht="15.75" x14ac:dyDescent="0.25">
      <c r="B2" s="143"/>
      <c r="C2" s="144"/>
      <c r="D2" s="22"/>
      <c r="E2" s="22"/>
      <c r="F2" s="22"/>
      <c r="G2" s="22"/>
      <c r="H2" s="22"/>
      <c r="I2" s="22"/>
      <c r="J2" s="22"/>
      <c r="K2" s="22"/>
    </row>
    <row r="3" spans="2:11" ht="30" customHeight="1" x14ac:dyDescent="0.25">
      <c r="B3" s="91" t="s">
        <v>2</v>
      </c>
      <c r="C3" s="96" t="s">
        <v>4</v>
      </c>
      <c r="D3" s="22"/>
      <c r="E3" s="22"/>
      <c r="F3" s="22"/>
      <c r="G3" s="22"/>
      <c r="H3" s="22"/>
      <c r="I3" s="22"/>
      <c r="J3" s="22"/>
      <c r="K3" s="22"/>
    </row>
    <row r="4" spans="2:11" ht="50.25" customHeight="1" x14ac:dyDescent="0.25">
      <c r="B4" s="80" t="s">
        <v>215</v>
      </c>
      <c r="C4" s="82">
        <v>25.77</v>
      </c>
      <c r="D4" s="22"/>
      <c r="E4" s="22"/>
      <c r="F4" s="22"/>
      <c r="G4" s="22"/>
      <c r="H4" s="22"/>
      <c r="I4" s="22"/>
      <c r="J4" s="22"/>
      <c r="K4" s="22"/>
    </row>
    <row r="5" spans="2:11" x14ac:dyDescent="0.25">
      <c r="B5" s="92"/>
      <c r="C5" s="64"/>
      <c r="D5" s="22"/>
      <c r="E5" s="22"/>
      <c r="F5" s="22"/>
      <c r="G5" s="22"/>
      <c r="H5" s="22"/>
      <c r="I5" s="22"/>
      <c r="J5" s="22"/>
      <c r="K5" s="22"/>
    </row>
    <row r="6" spans="2:11" ht="30" customHeight="1" x14ac:dyDescent="0.25">
      <c r="B6" s="91" t="s">
        <v>3</v>
      </c>
      <c r="C6" s="82"/>
      <c r="D6" s="22"/>
      <c r="E6" s="22"/>
      <c r="F6" s="22"/>
      <c r="G6" s="22"/>
      <c r="H6" s="22"/>
      <c r="I6" s="22"/>
      <c r="J6" s="22"/>
      <c r="K6" s="22"/>
    </row>
    <row r="7" spans="2:11" ht="30" customHeight="1" x14ac:dyDescent="0.25">
      <c r="B7" s="80" t="s">
        <v>224</v>
      </c>
      <c r="C7" s="64">
        <f>C9*10%</f>
        <v>3.4290000000000003</v>
      </c>
      <c r="D7" s="22"/>
      <c r="E7" s="22"/>
      <c r="F7" s="22"/>
      <c r="G7" s="22"/>
      <c r="H7" s="22"/>
      <c r="I7" s="22"/>
      <c r="J7" s="22"/>
      <c r="K7" s="22"/>
    </row>
    <row r="8" spans="2:11" x14ac:dyDescent="0.25">
      <c r="B8" s="93"/>
      <c r="C8" s="64"/>
      <c r="D8" s="22"/>
      <c r="E8" s="22"/>
      <c r="F8" s="22"/>
      <c r="G8" s="22"/>
      <c r="H8" s="22"/>
      <c r="I8" s="22"/>
      <c r="J8" s="22"/>
      <c r="K8" s="22"/>
    </row>
    <row r="9" spans="2:11" ht="123" customHeight="1" x14ac:dyDescent="0.25">
      <c r="B9" s="94" t="s">
        <v>222</v>
      </c>
      <c r="C9" s="64">
        <v>34.29</v>
      </c>
      <c r="D9" s="22"/>
      <c r="E9" s="22"/>
      <c r="F9" s="22"/>
      <c r="G9" s="22"/>
      <c r="H9" s="22"/>
      <c r="I9" s="22"/>
      <c r="J9" s="22"/>
      <c r="K9" s="22"/>
    </row>
    <row r="10" spans="2:11" ht="36" customHeight="1" x14ac:dyDescent="0.25">
      <c r="B10" s="94" t="s">
        <v>217</v>
      </c>
      <c r="C10" s="64">
        <f>SUM(C4:C9)*5%</f>
        <v>3.1744500000000002</v>
      </c>
      <c r="D10" s="22"/>
      <c r="E10" s="22"/>
      <c r="F10" s="22"/>
      <c r="G10" s="22"/>
      <c r="H10" s="22"/>
      <c r="I10" s="22"/>
      <c r="J10" s="22"/>
      <c r="K10" s="22"/>
    </row>
    <row r="11" spans="2:11" ht="30" customHeight="1" x14ac:dyDescent="0.25">
      <c r="B11" s="91" t="s">
        <v>7</v>
      </c>
      <c r="C11" s="64">
        <v>0</v>
      </c>
      <c r="E11" s="6"/>
      <c r="K11"/>
    </row>
    <row r="12" spans="2:11" x14ac:dyDescent="0.25">
      <c r="B12" s="95"/>
      <c r="C12" s="64"/>
      <c r="K12"/>
    </row>
    <row r="13" spans="2:11" ht="30" customHeight="1" x14ac:dyDescent="0.25">
      <c r="B13" s="84" t="s">
        <v>131</v>
      </c>
      <c r="C13" s="69">
        <f>SUM(C4:C11)</f>
        <v>66.663449999999997</v>
      </c>
      <c r="K13"/>
    </row>
    <row r="14" spans="2:11" ht="30" customHeight="1" x14ac:dyDescent="0.25">
      <c r="B14" s="86" t="s">
        <v>129</v>
      </c>
      <c r="C14" s="82">
        <f>C13*20%</f>
        <v>13.332689999999999</v>
      </c>
      <c r="K14"/>
    </row>
    <row r="15" spans="2:11" ht="30" customHeight="1" x14ac:dyDescent="0.25">
      <c r="B15" s="84" t="s">
        <v>130</v>
      </c>
      <c r="C15" s="69">
        <f>SUM(C13:C14)</f>
        <v>79.996139999999997</v>
      </c>
      <c r="K15"/>
    </row>
    <row r="16" spans="2:11" x14ac:dyDescent="0.25">
      <c r="B16" s="78"/>
      <c r="C16" s="88"/>
      <c r="K16"/>
    </row>
    <row r="17" spans="2:3" x14ac:dyDescent="0.25">
      <c r="B17" s="29"/>
      <c r="C17" s="29"/>
    </row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" right="0.7" top="0.75" bottom="0.75" header="0.3" footer="0.3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topLeftCell="B4" workbookViewId="0">
      <selection activeCell="E12" sqref="E12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234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88"/>
      <c r="C3" s="7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91" t="s">
        <v>2</v>
      </c>
      <c r="C4" s="90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30" customHeight="1" x14ac:dyDescent="0.25">
      <c r="B5" s="80" t="s">
        <v>235</v>
      </c>
      <c r="C5" s="82">
        <v>0.66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9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91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80" t="s">
        <v>209</v>
      </c>
      <c r="C8" s="64">
        <f>C10*10%</f>
        <v>1.022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93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77.25" customHeight="1" x14ac:dyDescent="0.25">
      <c r="B10" s="94" t="s">
        <v>225</v>
      </c>
      <c r="C10" s="64">
        <v>10.220000000000001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6" customHeight="1" x14ac:dyDescent="0.25">
      <c r="B11" s="94" t="s">
        <v>226</v>
      </c>
      <c r="C11" s="64">
        <f>SUM(C5:C10)*5%</f>
        <v>0.59510000000000007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91" t="s">
        <v>7</v>
      </c>
      <c r="C12" s="64">
        <v>0</v>
      </c>
      <c r="J12" s="6"/>
      <c r="P12"/>
    </row>
    <row r="13" spans="2:16" x14ac:dyDescent="0.25">
      <c r="B13" s="95"/>
      <c r="C13" s="64"/>
      <c r="P13"/>
    </row>
    <row r="14" spans="2:16" ht="30" customHeight="1" x14ac:dyDescent="0.25">
      <c r="B14" s="84" t="s">
        <v>131</v>
      </c>
      <c r="C14" s="69">
        <f>SUM(C5:C12)</f>
        <v>12.497100000000001</v>
      </c>
      <c r="P14"/>
    </row>
    <row r="15" spans="2:16" ht="30" customHeight="1" x14ac:dyDescent="0.25">
      <c r="B15" s="86" t="s">
        <v>129</v>
      </c>
      <c r="C15" s="82">
        <f>C14*20%</f>
        <v>2.4994200000000006</v>
      </c>
      <c r="P15"/>
    </row>
    <row r="16" spans="2:16" ht="30" customHeight="1" x14ac:dyDescent="0.25">
      <c r="B16" s="84" t="s">
        <v>130</v>
      </c>
      <c r="C16" s="69">
        <f>SUM(C14:C15)</f>
        <v>14.996520000000002</v>
      </c>
      <c r="P16"/>
    </row>
    <row r="17" spans="2:16" x14ac:dyDescent="0.25">
      <c r="B17" s="145"/>
      <c r="C17" s="13"/>
      <c r="P17"/>
    </row>
    <row r="18" spans="2:16" x14ac:dyDescent="0.25">
      <c r="B18" s="29"/>
      <c r="C18" s="29"/>
      <c r="D18" s="28"/>
      <c r="E18" s="28"/>
    </row>
    <row r="19" spans="2:16" x14ac:dyDescent="0.25">
      <c r="B19" s="29"/>
      <c r="C19" s="29"/>
      <c r="D19" s="28"/>
      <c r="E19" s="28"/>
    </row>
    <row r="20" spans="2:16" x14ac:dyDescent="0.25">
      <c r="B20" s="127" t="s">
        <v>187</v>
      </c>
      <c r="C20" s="127"/>
      <c r="D20" s="28"/>
      <c r="E20" s="28"/>
    </row>
    <row r="21" spans="2:16" x14ac:dyDescent="0.25">
      <c r="B21" s="135" t="s">
        <v>194</v>
      </c>
      <c r="C21" s="127"/>
      <c r="D21" s="28"/>
      <c r="E21" s="28"/>
    </row>
    <row r="22" spans="2:16" x14ac:dyDescent="0.25">
      <c r="B22" s="135" t="s">
        <v>195</v>
      </c>
      <c r="C22" s="127"/>
      <c r="D22" s="28"/>
      <c r="E22" s="28"/>
    </row>
    <row r="23" spans="2:16" x14ac:dyDescent="0.25">
      <c r="B23" s="135" t="s">
        <v>193</v>
      </c>
      <c r="C23" s="127"/>
      <c r="D23" s="28"/>
      <c r="E23" s="28"/>
    </row>
    <row r="24" spans="2:16" x14ac:dyDescent="0.25">
      <c r="B24" s="135" t="s">
        <v>196</v>
      </c>
      <c r="C24" s="76"/>
      <c r="D24" s="28"/>
      <c r="E24" s="28"/>
    </row>
    <row r="25" spans="2:16" x14ac:dyDescent="0.25">
      <c r="B25" s="75"/>
      <c r="C25" s="76"/>
      <c r="D25" s="28"/>
      <c r="E25" s="28"/>
    </row>
    <row r="26" spans="2:16" x14ac:dyDescent="0.25">
      <c r="B26" s="166" t="s">
        <v>197</v>
      </c>
      <c r="C26" s="166"/>
      <c r="D26" s="28"/>
      <c r="E26" s="28"/>
    </row>
    <row r="27" spans="2:16" x14ac:dyDescent="0.25">
      <c r="B27" s="166"/>
      <c r="C27" s="166"/>
      <c r="D27" s="28"/>
      <c r="E27" s="28"/>
    </row>
    <row r="28" spans="2:16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zoomScale="91" zoomScaleNormal="91" workbookViewId="0">
      <selection activeCell="B26" sqref="B26:C28"/>
    </sheetView>
  </sheetViews>
  <sheetFormatPr defaultRowHeight="15" x14ac:dyDescent="0.25"/>
  <cols>
    <col min="1" max="1" width="4.140625" customWidth="1"/>
    <col min="2" max="2" width="61.28515625" customWidth="1"/>
    <col min="3" max="3" width="17.7109375" customWidth="1"/>
    <col min="4" max="6" width="14.7109375" style="7" customWidth="1"/>
    <col min="7" max="8" width="17.28515625" style="7" customWidth="1"/>
    <col min="9" max="9" width="13.42578125" style="7" customWidth="1"/>
    <col min="10" max="10" width="13.5703125" style="7" customWidth="1"/>
    <col min="11" max="16" width="14.7109375" style="7" customWidth="1"/>
    <col min="17" max="18" width="10.5703125" customWidth="1"/>
  </cols>
  <sheetData>
    <row r="2" spans="2:16" ht="50.1" customHeight="1" x14ac:dyDescent="0.25">
      <c r="B2" s="167" t="s">
        <v>111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x14ac:dyDescent="0.25">
      <c r="B3" s="116"/>
      <c r="C3" s="60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30" customHeight="1" x14ac:dyDescent="0.25">
      <c r="B4" s="70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30" customHeight="1" x14ac:dyDescent="0.25">
      <c r="B5" s="62" t="s">
        <v>152</v>
      </c>
      <c r="C5" s="64">
        <v>0.15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x14ac:dyDescent="0.25">
      <c r="B6" s="62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30" customHeight="1" x14ac:dyDescent="0.25">
      <c r="B7" s="70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2:16" ht="30" customHeight="1" x14ac:dyDescent="0.25">
      <c r="B8" s="62" t="s">
        <v>202</v>
      </c>
      <c r="C8" s="64">
        <f>C10*10%</f>
        <v>5.8999999999999997E-2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72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16" ht="33.75" customHeight="1" x14ac:dyDescent="0.25">
      <c r="B10" s="73" t="s">
        <v>158</v>
      </c>
      <c r="C10" s="64">
        <v>0.59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30" customHeight="1" x14ac:dyDescent="0.25">
      <c r="B11" s="73" t="s">
        <v>153</v>
      </c>
      <c r="C11" s="64">
        <f>SUM(C5:C10)*5%</f>
        <v>3.9949999999999999E-2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16" ht="30" customHeight="1" x14ac:dyDescent="0.25">
      <c r="B12" s="70" t="s">
        <v>7</v>
      </c>
      <c r="C12" s="64">
        <v>0</v>
      </c>
      <c r="J12" s="6"/>
      <c r="P12"/>
    </row>
    <row r="13" spans="2:16" x14ac:dyDescent="0.25">
      <c r="B13" s="71"/>
      <c r="C13" s="64"/>
      <c r="P13"/>
    </row>
    <row r="14" spans="2:16" ht="30" customHeight="1" x14ac:dyDescent="0.25">
      <c r="B14" s="84" t="s">
        <v>131</v>
      </c>
      <c r="C14" s="69">
        <f>SUM(C5:C12)</f>
        <v>0.83894999999999997</v>
      </c>
      <c r="P14"/>
    </row>
    <row r="15" spans="2:16" ht="30" customHeight="1" x14ac:dyDescent="0.25">
      <c r="B15" s="86" t="s">
        <v>129</v>
      </c>
      <c r="C15" s="82">
        <f>C14*20%</f>
        <v>0.16778999999999999</v>
      </c>
      <c r="P15"/>
    </row>
    <row r="16" spans="2:16" ht="30" customHeight="1" x14ac:dyDescent="0.25">
      <c r="B16" s="84" t="s">
        <v>130</v>
      </c>
      <c r="C16" s="69">
        <f>SUM(C14:C15)</f>
        <v>1.00674</v>
      </c>
      <c r="P16"/>
    </row>
    <row r="17" spans="2:4" x14ac:dyDescent="0.25">
      <c r="B17" s="79"/>
      <c r="C17" s="81"/>
      <c r="D17"/>
    </row>
    <row r="20" spans="2:4" x14ac:dyDescent="0.25">
      <c r="B20" s="127" t="s">
        <v>187</v>
      </c>
      <c r="C20" s="127"/>
    </row>
    <row r="21" spans="2:4" x14ac:dyDescent="0.25">
      <c r="B21" s="135" t="s">
        <v>194</v>
      </c>
      <c r="C21" s="127"/>
    </row>
    <row r="22" spans="2:4" x14ac:dyDescent="0.25">
      <c r="B22" s="135" t="s">
        <v>195</v>
      </c>
      <c r="C22" s="127"/>
    </row>
    <row r="23" spans="2:4" x14ac:dyDescent="0.25">
      <c r="B23" s="135" t="s">
        <v>193</v>
      </c>
      <c r="C23" s="127"/>
    </row>
    <row r="24" spans="2:4" x14ac:dyDescent="0.25">
      <c r="B24" s="135" t="s">
        <v>196</v>
      </c>
      <c r="C24" s="76"/>
    </row>
    <row r="25" spans="2:4" x14ac:dyDescent="0.25">
      <c r="B25" s="75"/>
      <c r="C25" s="76"/>
    </row>
    <row r="26" spans="2:4" x14ac:dyDescent="0.25">
      <c r="B26" s="166" t="s">
        <v>197</v>
      </c>
      <c r="C26" s="166"/>
    </row>
    <row r="27" spans="2:4" x14ac:dyDescent="0.25">
      <c r="B27" s="166"/>
      <c r="C27" s="166"/>
    </row>
    <row r="28" spans="2:4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topLeftCell="B1" workbookViewId="0">
      <selection activeCell="F13" sqref="F13"/>
    </sheetView>
  </sheetViews>
  <sheetFormatPr defaultRowHeight="15" x14ac:dyDescent="0.25"/>
  <cols>
    <col min="1" max="1" width="4.28515625" customWidth="1"/>
    <col min="2" max="2" width="61.42578125" customWidth="1"/>
    <col min="3" max="3" width="17.7109375" customWidth="1"/>
    <col min="4" max="4" width="15.42578125" customWidth="1"/>
  </cols>
  <sheetData>
    <row r="2" spans="2:3" ht="50.1" customHeight="1" x14ac:dyDescent="0.25">
      <c r="B2" s="167" t="s">
        <v>248</v>
      </c>
      <c r="C2" s="167"/>
    </row>
    <row r="3" spans="2:3" ht="15.75" x14ac:dyDescent="0.25">
      <c r="B3" s="143"/>
      <c r="C3" s="144"/>
    </row>
    <row r="4" spans="2:3" ht="30" customHeight="1" x14ac:dyDescent="0.25">
      <c r="B4" s="83" t="s">
        <v>2</v>
      </c>
      <c r="C4" s="90" t="s">
        <v>4</v>
      </c>
    </row>
    <row r="5" spans="2:3" ht="43.5" x14ac:dyDescent="0.25">
      <c r="B5" s="80" t="s">
        <v>245</v>
      </c>
      <c r="C5" s="82">
        <v>0.49</v>
      </c>
    </row>
    <row r="6" spans="2:3" x14ac:dyDescent="0.25">
      <c r="B6" s="80"/>
      <c r="C6" s="64"/>
    </row>
    <row r="7" spans="2:3" ht="30" customHeight="1" x14ac:dyDescent="0.25">
      <c r="B7" s="83" t="s">
        <v>3</v>
      </c>
      <c r="C7" s="82"/>
    </row>
    <row r="8" spans="2:3" ht="30" customHeight="1" x14ac:dyDescent="0.25">
      <c r="B8" s="80" t="s">
        <v>244</v>
      </c>
      <c r="C8" s="64">
        <f>C10*10%</f>
        <v>0.18500000000000003</v>
      </c>
    </row>
    <row r="9" spans="2:3" x14ac:dyDescent="0.25">
      <c r="B9" s="86"/>
      <c r="C9" s="64"/>
    </row>
    <row r="10" spans="2:3" ht="58.5" x14ac:dyDescent="0.25">
      <c r="B10" s="87" t="s">
        <v>249</v>
      </c>
      <c r="C10" s="64">
        <v>1.85</v>
      </c>
    </row>
    <row r="11" spans="2:3" ht="48.75" customHeight="1" x14ac:dyDescent="0.25">
      <c r="B11" s="87" t="s">
        <v>246</v>
      </c>
      <c r="C11" s="64">
        <f>SUM(C5:C10)*5%</f>
        <v>0.12625000000000003</v>
      </c>
    </row>
    <row r="12" spans="2:3" ht="30" customHeight="1" x14ac:dyDescent="0.25">
      <c r="B12" s="83" t="s">
        <v>7</v>
      </c>
      <c r="C12" s="64">
        <v>1.52</v>
      </c>
    </row>
    <row r="13" spans="2:3" x14ac:dyDescent="0.25">
      <c r="B13" s="85"/>
      <c r="C13" s="64"/>
    </row>
    <row r="14" spans="2:3" ht="30" customHeight="1" x14ac:dyDescent="0.25">
      <c r="B14" s="84" t="s">
        <v>131</v>
      </c>
      <c r="C14" s="69">
        <f>SUM(C5:C12)</f>
        <v>4.1712500000000006</v>
      </c>
    </row>
    <row r="15" spans="2:3" ht="30" customHeight="1" x14ac:dyDescent="0.25">
      <c r="B15" s="86" t="s">
        <v>129</v>
      </c>
      <c r="C15" s="82">
        <f>C14*20%</f>
        <v>0.83425000000000016</v>
      </c>
    </row>
    <row r="16" spans="2:3" ht="30" customHeight="1" x14ac:dyDescent="0.25">
      <c r="B16" s="84" t="s">
        <v>130</v>
      </c>
      <c r="C16" s="69">
        <f>SUM(C14:C15)</f>
        <v>5.0055000000000005</v>
      </c>
    </row>
    <row r="17" spans="2:4" x14ac:dyDescent="0.25">
      <c r="B17" s="146"/>
      <c r="C17" s="88"/>
    </row>
    <row r="18" spans="2:4" x14ac:dyDescent="0.25">
      <c r="B18" s="138"/>
      <c r="C18" s="29"/>
      <c r="D18" s="29"/>
    </row>
    <row r="19" spans="2:4" x14ac:dyDescent="0.25">
      <c r="B19" s="20"/>
      <c r="C19" s="29"/>
      <c r="D19" s="29"/>
    </row>
    <row r="20" spans="2:4" x14ac:dyDescent="0.25">
      <c r="B20" s="127" t="s">
        <v>187</v>
      </c>
      <c r="C20" s="127"/>
      <c r="D20" s="29"/>
    </row>
    <row r="21" spans="2:4" x14ac:dyDescent="0.25">
      <c r="B21" s="135" t="s">
        <v>194</v>
      </c>
      <c r="C21" s="127"/>
      <c r="D21" s="29"/>
    </row>
    <row r="22" spans="2:4" x14ac:dyDescent="0.25">
      <c r="B22" s="135" t="s">
        <v>195</v>
      </c>
      <c r="C22" s="127"/>
      <c r="D22" s="29"/>
    </row>
    <row r="23" spans="2:4" x14ac:dyDescent="0.25">
      <c r="B23" s="135" t="s">
        <v>193</v>
      </c>
      <c r="C23" s="127"/>
      <c r="D23" s="29"/>
    </row>
    <row r="24" spans="2:4" x14ac:dyDescent="0.25">
      <c r="B24" s="135" t="s">
        <v>196</v>
      </c>
      <c r="C24" s="76"/>
    </row>
    <row r="25" spans="2:4" x14ac:dyDescent="0.25">
      <c r="B25" s="75"/>
      <c r="C25" s="76"/>
    </row>
    <row r="26" spans="2:4" x14ac:dyDescent="0.25">
      <c r="B26" s="166" t="s">
        <v>197</v>
      </c>
      <c r="C26" s="166"/>
    </row>
    <row r="27" spans="2:4" x14ac:dyDescent="0.25">
      <c r="B27" s="166"/>
      <c r="C27" s="166"/>
    </row>
    <row r="28" spans="2:4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opLeftCell="A8" workbookViewId="0">
      <selection activeCell="I18" sqref="I18:I19"/>
    </sheetView>
  </sheetViews>
  <sheetFormatPr defaultRowHeight="15" x14ac:dyDescent="0.25"/>
  <cols>
    <col min="1" max="1" width="4.140625" customWidth="1"/>
    <col min="2" max="2" width="61.42578125" customWidth="1"/>
    <col min="3" max="3" width="17.85546875" customWidth="1"/>
  </cols>
  <sheetData>
    <row r="2" spans="1:3" ht="50.1" customHeight="1" x14ac:dyDescent="0.25">
      <c r="A2" s="104"/>
      <c r="B2" s="167" t="s">
        <v>243</v>
      </c>
      <c r="C2" s="167"/>
    </row>
    <row r="3" spans="1:3" x14ac:dyDescent="0.25">
      <c r="A3" s="104"/>
      <c r="B3" s="88"/>
      <c r="C3" s="78"/>
    </row>
    <row r="4" spans="1:3" ht="30" customHeight="1" x14ac:dyDescent="0.25">
      <c r="A4" s="104"/>
      <c r="B4" s="91" t="s">
        <v>2</v>
      </c>
      <c r="C4" s="96" t="s">
        <v>4</v>
      </c>
    </row>
    <row r="5" spans="1:3" ht="45.75" customHeight="1" x14ac:dyDescent="0.25">
      <c r="A5" s="104"/>
      <c r="B5" s="80" t="s">
        <v>227</v>
      </c>
      <c r="C5" s="82">
        <v>0.14000000000000001</v>
      </c>
    </row>
    <row r="6" spans="1:3" x14ac:dyDescent="0.25">
      <c r="A6" s="104"/>
      <c r="B6" s="92"/>
      <c r="C6" s="64"/>
    </row>
    <row r="7" spans="1:3" ht="30" customHeight="1" x14ac:dyDescent="0.25">
      <c r="A7" s="104"/>
      <c r="B7" s="91" t="s">
        <v>3</v>
      </c>
      <c r="C7" s="82"/>
    </row>
    <row r="8" spans="1:3" ht="30" customHeight="1" x14ac:dyDescent="0.25">
      <c r="A8" s="104"/>
      <c r="B8" s="80" t="s">
        <v>244</v>
      </c>
      <c r="C8" s="64">
        <f>C10*10%</f>
        <v>9.6000000000000002E-2</v>
      </c>
    </row>
    <row r="9" spans="1:3" x14ac:dyDescent="0.25">
      <c r="A9" s="104"/>
      <c r="B9" s="93"/>
      <c r="C9" s="64"/>
    </row>
    <row r="10" spans="1:3" ht="62.25" customHeight="1" x14ac:dyDescent="0.25">
      <c r="A10" s="104"/>
      <c r="B10" s="94" t="s">
        <v>228</v>
      </c>
      <c r="C10" s="64">
        <v>0.96</v>
      </c>
    </row>
    <row r="11" spans="1:3" ht="48" customHeight="1" x14ac:dyDescent="0.25">
      <c r="A11" s="104"/>
      <c r="B11" s="94" t="s">
        <v>229</v>
      </c>
      <c r="C11" s="64">
        <f>SUM(C5:C10)*5%</f>
        <v>5.9799999999999999E-2</v>
      </c>
    </row>
    <row r="12" spans="1:3" ht="30" customHeight="1" x14ac:dyDescent="0.25">
      <c r="A12" s="104"/>
      <c r="B12" s="91" t="s">
        <v>7</v>
      </c>
      <c r="C12" s="64">
        <v>0</v>
      </c>
    </row>
    <row r="13" spans="1:3" x14ac:dyDescent="0.25">
      <c r="A13" s="104"/>
      <c r="B13" s="95"/>
      <c r="C13" s="64"/>
    </row>
    <row r="14" spans="1:3" ht="30" customHeight="1" x14ac:dyDescent="0.25">
      <c r="A14" s="104"/>
      <c r="B14" s="84" t="s">
        <v>131</v>
      </c>
      <c r="C14" s="69">
        <f>SUM(C5:C12)</f>
        <v>1.2558</v>
      </c>
    </row>
    <row r="15" spans="1:3" ht="30" customHeight="1" x14ac:dyDescent="0.25">
      <c r="A15" s="104"/>
      <c r="B15" s="86" t="s">
        <v>129</v>
      </c>
      <c r="C15" s="82">
        <f>C14*20%</f>
        <v>0.25115999999999999</v>
      </c>
    </row>
    <row r="16" spans="1:3" ht="30" customHeight="1" x14ac:dyDescent="0.25">
      <c r="A16" s="104"/>
      <c r="B16" s="84" t="s">
        <v>130</v>
      </c>
      <c r="C16" s="69">
        <f>SUM(C14:C15)</f>
        <v>1.5069600000000001</v>
      </c>
    </row>
    <row r="17" spans="2:4" x14ac:dyDescent="0.25">
      <c r="B17" s="145"/>
      <c r="C17" s="13"/>
    </row>
    <row r="18" spans="2:4" x14ac:dyDescent="0.25">
      <c r="B18" s="139"/>
      <c r="C18" s="29"/>
      <c r="D18" s="29"/>
    </row>
    <row r="19" spans="2:4" x14ac:dyDescent="0.25">
      <c r="B19" s="29"/>
      <c r="C19" s="29"/>
      <c r="D19" s="29"/>
    </row>
    <row r="20" spans="2:4" x14ac:dyDescent="0.25">
      <c r="B20" s="127" t="s">
        <v>187</v>
      </c>
      <c r="C20" s="127"/>
    </row>
    <row r="21" spans="2:4" x14ac:dyDescent="0.25">
      <c r="B21" s="135" t="s">
        <v>194</v>
      </c>
      <c r="C21" s="127"/>
    </row>
    <row r="22" spans="2:4" x14ac:dyDescent="0.25">
      <c r="B22" s="135" t="s">
        <v>195</v>
      </c>
      <c r="C22" s="127"/>
    </row>
    <row r="23" spans="2:4" x14ac:dyDescent="0.25">
      <c r="B23" s="135" t="s">
        <v>193</v>
      </c>
      <c r="C23" s="127"/>
    </row>
    <row r="24" spans="2:4" x14ac:dyDescent="0.25">
      <c r="B24" s="135" t="s">
        <v>196</v>
      </c>
      <c r="C24" s="76"/>
    </row>
    <row r="25" spans="2:4" x14ac:dyDescent="0.25">
      <c r="B25" s="75"/>
      <c r="C25" s="76"/>
    </row>
    <row r="26" spans="2:4" x14ac:dyDescent="0.25">
      <c r="B26" s="166" t="s">
        <v>197</v>
      </c>
      <c r="C26" s="166"/>
    </row>
    <row r="27" spans="2:4" x14ac:dyDescent="0.25">
      <c r="B27" s="166"/>
      <c r="C27" s="166"/>
    </row>
    <row r="28" spans="2:4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topLeftCell="A11" workbookViewId="0">
      <selection activeCell="D29" sqref="D29"/>
    </sheetView>
  </sheetViews>
  <sheetFormatPr defaultRowHeight="15" x14ac:dyDescent="0.25"/>
  <cols>
    <col min="1" max="1" width="4.28515625" customWidth="1"/>
    <col min="2" max="2" width="61.42578125" customWidth="1"/>
    <col min="3" max="3" width="17.7109375" customWidth="1"/>
    <col min="4" max="7" width="14.7109375" style="7" customWidth="1"/>
    <col min="8" max="9" width="17.28515625" style="7" customWidth="1"/>
    <col min="10" max="10" width="13.42578125" style="7" customWidth="1"/>
    <col min="11" max="11" width="13.5703125" style="7" customWidth="1"/>
    <col min="12" max="17" width="14.7109375" style="7" customWidth="1"/>
    <col min="18" max="19" width="10.5703125" customWidth="1"/>
  </cols>
  <sheetData>
    <row r="2" spans="2:17" ht="50.1" customHeight="1" x14ac:dyDescent="0.25">
      <c r="B2" s="167" t="s">
        <v>250</v>
      </c>
      <c r="C2" s="16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7" ht="15.75" x14ac:dyDescent="0.25">
      <c r="B3" s="143"/>
      <c r="C3" s="144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ht="30" customHeight="1" x14ac:dyDescent="0.25">
      <c r="B4" s="83" t="s">
        <v>2</v>
      </c>
      <c r="C4" s="96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2:17" ht="48" customHeight="1" x14ac:dyDescent="0.25">
      <c r="B5" s="80" t="s">
        <v>251</v>
      </c>
      <c r="C5" s="82">
        <v>0.42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2:17" x14ac:dyDescent="0.25">
      <c r="B6" s="80"/>
      <c r="C6" s="6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2:17" ht="30" customHeight="1" x14ac:dyDescent="0.25">
      <c r="B7" s="83" t="s">
        <v>3</v>
      </c>
      <c r="C7" s="8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2:17" ht="30" customHeight="1" x14ac:dyDescent="0.25">
      <c r="B8" s="80" t="s">
        <v>211</v>
      </c>
      <c r="C8" s="64">
        <f>C10*10%</f>
        <v>0.375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2:17" x14ac:dyDescent="0.25">
      <c r="B9" s="86"/>
      <c r="C9" s="6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 ht="72.75" x14ac:dyDescent="0.25">
      <c r="B10" s="87" t="s">
        <v>247</v>
      </c>
      <c r="C10" s="64">
        <v>3.75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ht="48" customHeight="1" x14ac:dyDescent="0.25">
      <c r="B11" s="87" t="s">
        <v>252</v>
      </c>
      <c r="C11" s="64">
        <f>SUM(C5:C10)*10%</f>
        <v>0.45450000000000002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30" customHeight="1" x14ac:dyDescent="0.25">
      <c r="B12" s="83" t="s">
        <v>7</v>
      </c>
      <c r="C12" s="64">
        <v>0</v>
      </c>
      <c r="K12" s="6"/>
      <c r="Q12"/>
    </row>
    <row r="13" spans="2:17" x14ac:dyDescent="0.25">
      <c r="B13" s="85"/>
      <c r="C13" s="64"/>
      <c r="Q13"/>
    </row>
    <row r="14" spans="2:17" ht="30" customHeight="1" x14ac:dyDescent="0.25">
      <c r="B14" s="84" t="s">
        <v>131</v>
      </c>
      <c r="C14" s="69">
        <f>SUM(C5:C12)</f>
        <v>4.9995000000000003</v>
      </c>
      <c r="Q14"/>
    </row>
    <row r="15" spans="2:17" ht="30" customHeight="1" x14ac:dyDescent="0.25">
      <c r="B15" s="86" t="s">
        <v>129</v>
      </c>
      <c r="C15" s="82">
        <f>C14*20%</f>
        <v>0.99990000000000012</v>
      </c>
      <c r="Q15"/>
    </row>
    <row r="16" spans="2:17" ht="30" customHeight="1" x14ac:dyDescent="0.25">
      <c r="B16" s="84" t="s">
        <v>130</v>
      </c>
      <c r="C16" s="69">
        <f>SUM(C14:C15)</f>
        <v>5.9994000000000005</v>
      </c>
      <c r="Q16"/>
    </row>
    <row r="17" spans="2:5" x14ac:dyDescent="0.25">
      <c r="B17" s="146"/>
      <c r="C17" s="88"/>
      <c r="D17"/>
      <c r="E17"/>
    </row>
    <row r="18" spans="2:5" x14ac:dyDescent="0.25">
      <c r="B18" s="20"/>
      <c r="C18" s="29"/>
      <c r="D18" s="28"/>
      <c r="E18" s="28"/>
    </row>
    <row r="19" spans="2:5" x14ac:dyDescent="0.25">
      <c r="B19" s="20"/>
      <c r="C19" s="29"/>
      <c r="D19" s="28"/>
      <c r="E19" s="28"/>
    </row>
    <row r="20" spans="2:5" x14ac:dyDescent="0.25">
      <c r="B20" s="127" t="s">
        <v>187</v>
      </c>
      <c r="C20" s="127"/>
      <c r="D20" s="28"/>
      <c r="E20" s="28"/>
    </row>
    <row r="21" spans="2:5" x14ac:dyDescent="0.25">
      <c r="B21" s="135" t="s">
        <v>194</v>
      </c>
      <c r="C21" s="127"/>
      <c r="D21" s="28"/>
      <c r="E21" s="28"/>
    </row>
    <row r="22" spans="2:5" x14ac:dyDescent="0.25">
      <c r="B22" s="135" t="s">
        <v>195</v>
      </c>
      <c r="C22" s="127"/>
      <c r="D22" s="28"/>
      <c r="E22" s="28"/>
    </row>
    <row r="23" spans="2:5" x14ac:dyDescent="0.25">
      <c r="B23" s="135" t="s">
        <v>193</v>
      </c>
      <c r="C23" s="127"/>
      <c r="D23" s="28"/>
      <c r="E23" s="28"/>
    </row>
    <row r="24" spans="2:5" x14ac:dyDescent="0.25">
      <c r="B24" s="135" t="s">
        <v>196</v>
      </c>
      <c r="C24" s="76"/>
      <c r="D24" s="28"/>
      <c r="E24" s="28"/>
    </row>
    <row r="25" spans="2:5" x14ac:dyDescent="0.25">
      <c r="B25" s="75"/>
      <c r="C25" s="76"/>
      <c r="D25" s="28"/>
      <c r="E25" s="28"/>
    </row>
    <row r="26" spans="2:5" x14ac:dyDescent="0.25">
      <c r="B26" s="166" t="s">
        <v>197</v>
      </c>
      <c r="C26" s="166"/>
    </row>
    <row r="27" spans="2:5" x14ac:dyDescent="0.25">
      <c r="B27" s="166"/>
      <c r="C27" s="166"/>
    </row>
    <row r="28" spans="2:5" x14ac:dyDescent="0.25">
      <c r="B28" s="166"/>
      <c r="C28" s="166"/>
    </row>
  </sheetData>
  <mergeCells count="2">
    <mergeCell ref="B2:C2"/>
    <mergeCell ref="B26:C28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8"/>
  <sheetViews>
    <sheetView topLeftCell="A5" workbookViewId="0">
      <selection activeCell="E21" sqref="E21"/>
    </sheetView>
  </sheetViews>
  <sheetFormatPr defaultRowHeight="15" x14ac:dyDescent="0.25"/>
  <cols>
    <col min="1" max="1" width="4.42578125" customWidth="1"/>
    <col min="2" max="2" width="61.42578125" customWidth="1"/>
    <col min="3" max="3" width="17.85546875" customWidth="1"/>
    <col min="4" max="7" width="15.42578125" customWidth="1"/>
    <col min="8" max="8" width="18.140625" style="7" customWidth="1"/>
    <col min="9" max="11" width="14.7109375" style="7" customWidth="1"/>
    <col min="12" max="13" width="17.28515625" style="7" customWidth="1"/>
    <col min="14" max="14" width="13.42578125" style="7" customWidth="1"/>
    <col min="15" max="15" width="13.5703125" style="7" customWidth="1"/>
    <col min="16" max="21" width="14.7109375" style="7" customWidth="1"/>
    <col min="22" max="23" width="10.5703125" customWidth="1"/>
  </cols>
  <sheetData>
    <row r="2" spans="2:21" ht="50.1" customHeight="1" x14ac:dyDescent="0.25">
      <c r="B2" s="165" t="s">
        <v>105</v>
      </c>
      <c r="C2" s="165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/>
    </row>
    <row r="3" spans="2:21" ht="15" customHeight="1" x14ac:dyDescent="0.25">
      <c r="B3" s="101"/>
      <c r="C3" s="10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/>
    </row>
    <row r="4" spans="2:21" ht="30" customHeight="1" x14ac:dyDescent="0.25">
      <c r="B4" s="91" t="s">
        <v>2</v>
      </c>
      <c r="C4" s="93" t="s">
        <v>4</v>
      </c>
      <c r="D4" s="22"/>
      <c r="E4" s="26"/>
      <c r="F4" s="27"/>
      <c r="G4" s="29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/>
    </row>
    <row r="5" spans="2:21" ht="33" customHeight="1" x14ac:dyDescent="0.25">
      <c r="B5" s="92" t="s">
        <v>125</v>
      </c>
      <c r="C5" s="64">
        <v>5.28</v>
      </c>
      <c r="D5" s="30"/>
      <c r="E5" s="26"/>
      <c r="F5" s="11"/>
      <c r="G5" s="28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/>
    </row>
    <row r="6" spans="2:21" ht="15" customHeight="1" x14ac:dyDescent="0.25">
      <c r="B6" s="92"/>
      <c r="C6" s="64"/>
      <c r="D6" s="26"/>
      <c r="E6" s="26"/>
      <c r="F6" s="25"/>
      <c r="G6" s="28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/>
    </row>
    <row r="7" spans="2:21" ht="30" customHeight="1" x14ac:dyDescent="0.25">
      <c r="B7" s="91" t="s">
        <v>3</v>
      </c>
      <c r="C7" s="82"/>
      <c r="D7" s="26"/>
      <c r="E7" s="26"/>
      <c r="F7" s="29"/>
      <c r="G7" s="29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/>
    </row>
    <row r="8" spans="2:21" ht="31.5" customHeight="1" x14ac:dyDescent="0.25">
      <c r="B8" s="92" t="s">
        <v>198</v>
      </c>
      <c r="C8" s="64">
        <v>13.82</v>
      </c>
      <c r="D8" s="26"/>
      <c r="E8" s="26"/>
      <c r="F8" s="24"/>
      <c r="G8" s="3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/>
    </row>
    <row r="9" spans="2:21" x14ac:dyDescent="0.25">
      <c r="B9" s="93"/>
      <c r="C9" s="64"/>
      <c r="D9" s="26"/>
      <c r="E9" s="26"/>
      <c r="F9" s="24"/>
      <c r="G9" s="2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/>
    </row>
    <row r="10" spans="2:21" ht="133.5" customHeight="1" x14ac:dyDescent="0.25">
      <c r="B10" s="87" t="s">
        <v>126</v>
      </c>
      <c r="C10" s="64">
        <v>69.05</v>
      </c>
      <c r="D10" s="26"/>
      <c r="E10" s="26"/>
      <c r="F10" s="26"/>
      <c r="G10" s="26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/>
    </row>
    <row r="11" spans="2:21" ht="51" customHeight="1" x14ac:dyDescent="0.25">
      <c r="B11" s="94" t="s">
        <v>114</v>
      </c>
      <c r="C11" s="64">
        <f>SUM(C5:C10)*10%</f>
        <v>8.8150000000000013</v>
      </c>
      <c r="D11" s="10"/>
      <c r="E11" s="10"/>
      <c r="F11" s="6"/>
      <c r="G11" s="6"/>
      <c r="N11" s="6"/>
      <c r="T11"/>
      <c r="U11"/>
    </row>
    <row r="12" spans="2:21" ht="30" customHeight="1" x14ac:dyDescent="0.25">
      <c r="B12" s="91" t="s">
        <v>7</v>
      </c>
      <c r="C12" s="64">
        <v>3.04</v>
      </c>
      <c r="F12" s="7"/>
      <c r="G12" s="7"/>
      <c r="T12"/>
      <c r="U12"/>
    </row>
    <row r="13" spans="2:21" ht="15" customHeight="1" x14ac:dyDescent="0.25">
      <c r="B13" s="95"/>
      <c r="C13" s="64"/>
      <c r="D13" s="33"/>
      <c r="F13" s="7"/>
      <c r="G13" s="7"/>
      <c r="T13"/>
      <c r="U13"/>
    </row>
    <row r="14" spans="2:21" ht="30" customHeight="1" x14ac:dyDescent="0.25">
      <c r="B14" s="84" t="s">
        <v>131</v>
      </c>
      <c r="C14" s="69">
        <f>SUM(C5:C12)</f>
        <v>100.00500000000001</v>
      </c>
      <c r="F14" s="7"/>
      <c r="G14" s="7"/>
      <c r="T14"/>
      <c r="U14"/>
    </row>
    <row r="15" spans="2:21" ht="30" customHeight="1" x14ac:dyDescent="0.25">
      <c r="B15" s="86" t="s">
        <v>129</v>
      </c>
      <c r="C15" s="82">
        <f>C14*20%</f>
        <v>20.001000000000005</v>
      </c>
      <c r="F15" s="7"/>
      <c r="G15" s="7"/>
      <c r="T15"/>
      <c r="U15"/>
    </row>
    <row r="16" spans="2:21" ht="30" customHeight="1" x14ac:dyDescent="0.25">
      <c r="B16" s="84" t="s">
        <v>130</v>
      </c>
      <c r="C16" s="69">
        <f>SUM(C14:C15)</f>
        <v>120.00600000000001</v>
      </c>
      <c r="G16" s="7"/>
      <c r="U16"/>
    </row>
    <row r="17" spans="2:9" x14ac:dyDescent="0.25">
      <c r="B17" s="79"/>
      <c r="C17" s="81"/>
      <c r="D17" s="10"/>
      <c r="H17"/>
      <c r="I17"/>
    </row>
    <row r="20" spans="2:9" x14ac:dyDescent="0.25">
      <c r="B20" s="127" t="s">
        <v>187</v>
      </c>
      <c r="C20" s="127"/>
    </row>
    <row r="21" spans="2:9" x14ac:dyDescent="0.25">
      <c r="B21" s="135" t="s">
        <v>194</v>
      </c>
      <c r="C21" s="127"/>
    </row>
    <row r="22" spans="2:9" x14ac:dyDescent="0.25">
      <c r="B22" s="135" t="s">
        <v>195</v>
      </c>
      <c r="C22" s="127"/>
    </row>
    <row r="23" spans="2:9" x14ac:dyDescent="0.25">
      <c r="B23" s="135" t="s">
        <v>193</v>
      </c>
      <c r="C23" s="127"/>
    </row>
    <row r="24" spans="2:9" x14ac:dyDescent="0.25">
      <c r="B24" s="135" t="s">
        <v>196</v>
      </c>
      <c r="C24" s="76"/>
    </row>
    <row r="25" spans="2:9" x14ac:dyDescent="0.25">
      <c r="B25" s="75"/>
      <c r="C25" s="76"/>
    </row>
    <row r="26" spans="2:9" x14ac:dyDescent="0.25">
      <c r="B26" s="166" t="s">
        <v>197</v>
      </c>
      <c r="C26" s="166"/>
    </row>
    <row r="27" spans="2:9" x14ac:dyDescent="0.25">
      <c r="B27" s="166"/>
      <c r="C27" s="166"/>
    </row>
    <row r="28" spans="2:9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opLeftCell="A13" workbookViewId="0">
      <selection sqref="A1:XFD1"/>
    </sheetView>
  </sheetViews>
  <sheetFormatPr defaultRowHeight="15" x14ac:dyDescent="0.25"/>
  <cols>
    <col min="1" max="1" width="4.42578125" customWidth="1"/>
    <col min="2" max="2" width="61.4257812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1" spans="2:15" ht="50.1" customHeight="1" x14ac:dyDescent="0.25">
      <c r="B1" s="165" t="s">
        <v>106</v>
      </c>
      <c r="C1" s="165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5" ht="15" customHeight="1" x14ac:dyDescent="0.25">
      <c r="B2" s="101"/>
      <c r="C2" s="10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30" customHeight="1" x14ac:dyDescent="0.25">
      <c r="B3" s="111" t="s">
        <v>2</v>
      </c>
      <c r="C3" s="90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38.25" x14ac:dyDescent="0.25">
      <c r="B4" s="34" t="s">
        <v>134</v>
      </c>
      <c r="C4" s="15">
        <v>2.87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x14ac:dyDescent="0.25">
      <c r="B5" s="34"/>
      <c r="C5" s="16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ht="30" customHeight="1" x14ac:dyDescent="0.25">
      <c r="B6" s="111" t="s">
        <v>3</v>
      </c>
      <c r="C6" s="1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30" customHeight="1" x14ac:dyDescent="0.25">
      <c r="B7" s="34" t="s">
        <v>198</v>
      </c>
      <c r="C7" s="15">
        <f>C9*20%</f>
        <v>11.688000000000001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x14ac:dyDescent="0.25">
      <c r="B8" s="112"/>
      <c r="C8" s="100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ht="144.75" customHeight="1" x14ac:dyDescent="0.25">
      <c r="B9" s="113" t="s">
        <v>135</v>
      </c>
      <c r="C9" s="15">
        <v>58.44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42" customHeight="1" x14ac:dyDescent="0.25">
      <c r="B10" s="113" t="s">
        <v>9</v>
      </c>
      <c r="C10" s="15">
        <f>SUM(C4:C9)*10%</f>
        <v>7.2997999999999994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30" customHeight="1" x14ac:dyDescent="0.25">
      <c r="B11" s="111" t="s">
        <v>6</v>
      </c>
      <c r="C11" s="15">
        <v>3.04</v>
      </c>
      <c r="I11" s="6"/>
      <c r="O11"/>
    </row>
    <row r="12" spans="2:15" x14ac:dyDescent="0.25">
      <c r="B12" s="12"/>
      <c r="C12" s="8"/>
      <c r="O12"/>
    </row>
    <row r="13" spans="2:15" ht="30" customHeight="1" x14ac:dyDescent="0.25">
      <c r="B13" s="84" t="s">
        <v>131</v>
      </c>
      <c r="C13" s="98">
        <f>SUM(C4:C11)</f>
        <v>83.337800000000001</v>
      </c>
      <c r="O13"/>
    </row>
    <row r="14" spans="2:15" ht="30" customHeight="1" x14ac:dyDescent="0.25">
      <c r="B14" s="86" t="s">
        <v>129</v>
      </c>
      <c r="C14" s="98">
        <f>C13*20%</f>
        <v>16.667560000000002</v>
      </c>
      <c r="O14"/>
    </row>
    <row r="15" spans="2:15" ht="30" customHeight="1" x14ac:dyDescent="0.25">
      <c r="B15" s="84" t="s">
        <v>130</v>
      </c>
      <c r="C15" s="99">
        <f>SUM(C13:C14)</f>
        <v>100.00536</v>
      </c>
      <c r="O15"/>
    </row>
    <row r="16" spans="2:15" x14ac:dyDescent="0.25">
      <c r="B16" s="9"/>
      <c r="C16" s="4"/>
    </row>
    <row r="17" spans="2:3" ht="11.25" customHeight="1" x14ac:dyDescent="0.25"/>
    <row r="18" spans="2:3" x14ac:dyDescent="0.25">
      <c r="B18" s="127" t="s">
        <v>187</v>
      </c>
      <c r="C18" s="127"/>
    </row>
    <row r="19" spans="2:3" x14ac:dyDescent="0.25">
      <c r="B19" s="135" t="s">
        <v>194</v>
      </c>
      <c r="C19" s="127"/>
    </row>
    <row r="20" spans="2:3" x14ac:dyDescent="0.25">
      <c r="B20" s="135" t="s">
        <v>195</v>
      </c>
      <c r="C20" s="127"/>
    </row>
    <row r="21" spans="2:3" x14ac:dyDescent="0.25">
      <c r="B21" s="135" t="s">
        <v>193</v>
      </c>
      <c r="C21" s="127"/>
    </row>
    <row r="22" spans="2:3" x14ac:dyDescent="0.25">
      <c r="B22" s="135" t="s">
        <v>196</v>
      </c>
      <c r="C22" s="76"/>
    </row>
    <row r="23" spans="2:3" ht="11.25" customHeight="1" x14ac:dyDescent="0.25">
      <c r="B23" s="75"/>
      <c r="C23" s="76"/>
    </row>
    <row r="24" spans="2:3" x14ac:dyDescent="0.25">
      <c r="B24" s="166" t="s">
        <v>197</v>
      </c>
      <c r="C24" s="166"/>
    </row>
    <row r="25" spans="2:3" x14ac:dyDescent="0.25">
      <c r="B25" s="166"/>
      <c r="C25" s="166"/>
    </row>
    <row r="26" spans="2:3" x14ac:dyDescent="0.25">
      <c r="B26" s="166"/>
      <c r="C26" s="166"/>
    </row>
  </sheetData>
  <mergeCells count="2">
    <mergeCell ref="B1:C1"/>
    <mergeCell ref="B24:C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opLeftCell="A4" workbookViewId="0">
      <selection activeCell="F18" sqref="F18"/>
    </sheetView>
  </sheetViews>
  <sheetFormatPr defaultRowHeight="15" x14ac:dyDescent="0.25"/>
  <cols>
    <col min="1" max="1" width="4.42578125" customWidth="1"/>
    <col min="2" max="2" width="61.42578125" customWidth="1"/>
    <col min="3" max="3" width="17.85546875" customWidth="1"/>
    <col min="4" max="4" width="13.42578125" style="7" customWidth="1"/>
    <col min="5" max="5" width="13.5703125" style="7" customWidth="1"/>
    <col min="6" max="11" width="14.7109375" style="7" customWidth="1"/>
    <col min="12" max="13" width="10.5703125" customWidth="1"/>
  </cols>
  <sheetData>
    <row r="2" spans="2:11" ht="50.1" customHeight="1" x14ac:dyDescent="0.25">
      <c r="B2" s="165" t="s">
        <v>14</v>
      </c>
      <c r="C2" s="165"/>
      <c r="D2" s="22"/>
      <c r="E2" s="22"/>
      <c r="F2" s="22"/>
      <c r="G2" s="22"/>
      <c r="H2" s="22"/>
      <c r="I2" s="22"/>
      <c r="J2" s="22"/>
      <c r="K2" s="22"/>
    </row>
    <row r="3" spans="2:11" ht="15" customHeight="1" x14ac:dyDescent="0.25">
      <c r="B3" s="105"/>
      <c r="C3" s="105"/>
      <c r="D3" s="22"/>
      <c r="E3" s="22"/>
      <c r="F3" s="22"/>
      <c r="G3" s="22"/>
      <c r="H3" s="22"/>
      <c r="I3" s="22"/>
      <c r="J3" s="22"/>
      <c r="K3" s="22"/>
    </row>
    <row r="4" spans="2:11" ht="30" customHeight="1" x14ac:dyDescent="0.25">
      <c r="B4" s="106" t="s">
        <v>2</v>
      </c>
      <c r="C4" s="102" t="s">
        <v>4</v>
      </c>
      <c r="D4" s="22"/>
      <c r="E4" s="22"/>
      <c r="F4" s="22"/>
      <c r="G4" s="22"/>
      <c r="H4" s="22"/>
      <c r="I4" s="22"/>
      <c r="J4" s="22"/>
      <c r="K4" s="22"/>
    </row>
    <row r="5" spans="2:11" ht="49.5" customHeight="1" x14ac:dyDescent="0.25">
      <c r="B5" s="62" t="s">
        <v>132</v>
      </c>
      <c r="C5" s="64">
        <v>5.6</v>
      </c>
      <c r="D5" s="22"/>
      <c r="E5" s="22"/>
      <c r="F5" s="22"/>
      <c r="G5" s="22"/>
      <c r="H5" s="22"/>
      <c r="I5" s="22"/>
      <c r="J5" s="22"/>
      <c r="K5" s="22"/>
    </row>
    <row r="6" spans="2:11" x14ac:dyDescent="0.25">
      <c r="B6" s="107"/>
      <c r="C6" s="65"/>
      <c r="D6" s="22"/>
      <c r="E6" s="22"/>
      <c r="F6" s="22"/>
      <c r="G6" s="22"/>
      <c r="H6" s="22"/>
      <c r="I6" s="22"/>
      <c r="J6" s="22"/>
      <c r="K6" s="22"/>
    </row>
    <row r="7" spans="2:11" ht="30" customHeight="1" x14ac:dyDescent="0.25">
      <c r="B7" s="106" t="s">
        <v>3</v>
      </c>
      <c r="C7" s="66"/>
      <c r="D7" s="22"/>
      <c r="E7" s="22"/>
      <c r="F7" s="22"/>
      <c r="G7" s="22"/>
      <c r="H7" s="22"/>
      <c r="I7" s="22"/>
      <c r="J7" s="22"/>
      <c r="K7" s="22"/>
    </row>
    <row r="8" spans="2:11" ht="38.25" customHeight="1" x14ac:dyDescent="0.25">
      <c r="B8" s="62" t="s">
        <v>198</v>
      </c>
      <c r="C8" s="65">
        <f>C10*20%</f>
        <v>17.053999999999998</v>
      </c>
      <c r="D8" s="22"/>
      <c r="E8" s="22"/>
      <c r="F8" s="22"/>
      <c r="G8" s="22"/>
      <c r="H8" s="22"/>
      <c r="I8" s="22"/>
      <c r="J8" s="22"/>
      <c r="K8" s="22"/>
    </row>
    <row r="9" spans="2:11" x14ac:dyDescent="0.25">
      <c r="B9" s="108"/>
      <c r="C9" s="65"/>
      <c r="D9" s="22"/>
      <c r="E9" s="22"/>
      <c r="F9" s="22"/>
      <c r="G9" s="22"/>
      <c r="H9" s="22"/>
      <c r="I9" s="22"/>
      <c r="J9" s="22"/>
      <c r="K9" s="22"/>
    </row>
    <row r="10" spans="2:11" ht="186.75" x14ac:dyDescent="0.25">
      <c r="B10" s="109" t="s">
        <v>133</v>
      </c>
      <c r="C10" s="67">
        <v>85.27</v>
      </c>
      <c r="D10" s="22"/>
      <c r="E10" s="22"/>
      <c r="F10" s="22"/>
      <c r="G10" s="22"/>
      <c r="H10" s="22"/>
      <c r="I10" s="22"/>
      <c r="J10" s="22"/>
      <c r="K10" s="22"/>
    </row>
    <row r="11" spans="2:11" ht="50.25" customHeight="1" x14ac:dyDescent="0.25">
      <c r="B11" s="109" t="s">
        <v>114</v>
      </c>
      <c r="C11" s="67">
        <f>SUM(C5:C10)*10%</f>
        <v>10.792400000000001</v>
      </c>
      <c r="D11" s="22"/>
      <c r="E11" s="22"/>
      <c r="F11" s="22"/>
      <c r="G11" s="22"/>
      <c r="H11" s="22"/>
      <c r="I11" s="22"/>
      <c r="J11" s="22"/>
      <c r="K11" s="22"/>
    </row>
    <row r="12" spans="2:11" ht="30" customHeight="1" x14ac:dyDescent="0.25">
      <c r="B12" s="106" t="s">
        <v>7</v>
      </c>
      <c r="C12" s="65">
        <v>6.28</v>
      </c>
      <c r="E12" s="6"/>
      <c r="K12"/>
    </row>
    <row r="13" spans="2:11" x14ac:dyDescent="0.25">
      <c r="B13" s="110"/>
      <c r="C13" s="65"/>
      <c r="K13"/>
    </row>
    <row r="14" spans="2:11" ht="30" customHeight="1" x14ac:dyDescent="0.25">
      <c r="B14" s="84" t="s">
        <v>131</v>
      </c>
      <c r="C14" s="68">
        <f>SUM(C5:C12)</f>
        <v>124.99639999999999</v>
      </c>
      <c r="K14"/>
    </row>
    <row r="15" spans="2:11" ht="30" customHeight="1" x14ac:dyDescent="0.25">
      <c r="B15" s="86" t="s">
        <v>129</v>
      </c>
      <c r="C15" s="68">
        <f>C14*20%</f>
        <v>24.999279999999999</v>
      </c>
      <c r="K15"/>
    </row>
    <row r="16" spans="2:11" ht="30" customHeight="1" x14ac:dyDescent="0.25">
      <c r="B16" s="84" t="s">
        <v>130</v>
      </c>
      <c r="C16" s="69">
        <f>SUM(C14:C15)</f>
        <v>149.99567999999999</v>
      </c>
      <c r="K16"/>
    </row>
    <row r="17" spans="2:3" ht="30" customHeight="1" x14ac:dyDescent="0.25">
      <c r="B17" s="9"/>
      <c r="C17" s="4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opLeftCell="A19" zoomScaleNormal="100" workbookViewId="0">
      <selection activeCell="D28" sqref="D28"/>
    </sheetView>
  </sheetViews>
  <sheetFormatPr defaultRowHeight="15" x14ac:dyDescent="0.25"/>
  <cols>
    <col min="1" max="1" width="4.42578125" customWidth="1"/>
    <col min="2" max="2" width="61.42578125" customWidth="1"/>
    <col min="3" max="3" width="17.85546875" customWidth="1"/>
    <col min="4" max="5" width="14.7109375" style="7" customWidth="1"/>
    <col min="6" max="7" width="17.28515625" style="7" customWidth="1"/>
    <col min="8" max="8" width="13.42578125" style="7" customWidth="1"/>
    <col min="9" max="9" width="13.5703125" style="7" customWidth="1"/>
    <col min="10" max="15" width="14.7109375" style="7" customWidth="1"/>
    <col min="16" max="17" width="10.5703125" customWidth="1"/>
  </cols>
  <sheetData>
    <row r="2" spans="2:15" ht="50.1" customHeight="1" x14ac:dyDescent="0.25">
      <c r="B2" s="165" t="s">
        <v>104</v>
      </c>
      <c r="C2" s="165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/>
    </row>
    <row r="3" spans="2:15" ht="15" customHeight="1" x14ac:dyDescent="0.25">
      <c r="B3" s="101"/>
      <c r="C3" s="10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/>
    </row>
    <row r="4" spans="2:15" x14ac:dyDescent="0.25">
      <c r="B4" s="70" t="s">
        <v>2</v>
      </c>
      <c r="C4" s="102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/>
    </row>
    <row r="5" spans="2:15" ht="63" customHeight="1" x14ac:dyDescent="0.25">
      <c r="B5" s="62" t="s">
        <v>123</v>
      </c>
      <c r="C5" s="64">
        <v>36.15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/>
    </row>
    <row r="6" spans="2:15" ht="15" customHeight="1" x14ac:dyDescent="0.25">
      <c r="B6" s="62"/>
      <c r="C6" s="6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/>
    </row>
    <row r="7" spans="2:15" ht="30" customHeight="1" x14ac:dyDescent="0.25">
      <c r="B7" s="70" t="s">
        <v>3</v>
      </c>
      <c r="C7" s="66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/>
    </row>
    <row r="8" spans="2:15" ht="33" customHeight="1" x14ac:dyDescent="0.25">
      <c r="B8" s="62" t="s">
        <v>198</v>
      </c>
      <c r="C8" s="65">
        <f>C10*20%</f>
        <v>27.532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/>
    </row>
    <row r="9" spans="2:15" x14ac:dyDescent="0.25">
      <c r="B9" s="72"/>
      <c r="C9" s="6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/>
    </row>
    <row r="10" spans="2:15" ht="155.25" customHeight="1" x14ac:dyDescent="0.25">
      <c r="B10" s="73" t="s">
        <v>124</v>
      </c>
      <c r="C10" s="67">
        <v>137.66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/>
    </row>
    <row r="11" spans="2:15" ht="48" customHeight="1" x14ac:dyDescent="0.25">
      <c r="B11" s="73" t="s">
        <v>114</v>
      </c>
      <c r="C11" s="67">
        <f>SUM(C5:C10)*10%</f>
        <v>20.1342</v>
      </c>
      <c r="H11" s="6"/>
      <c r="N11"/>
      <c r="O11"/>
    </row>
    <row r="12" spans="2:15" ht="30" customHeight="1" x14ac:dyDescent="0.25">
      <c r="B12" s="70" t="s">
        <v>7</v>
      </c>
      <c r="C12" s="65">
        <v>28.53</v>
      </c>
      <c r="N12"/>
      <c r="O12"/>
    </row>
    <row r="13" spans="2:15" ht="15" customHeight="1" x14ac:dyDescent="0.25">
      <c r="B13" s="71"/>
      <c r="C13" s="65"/>
      <c r="N13"/>
      <c r="O13"/>
    </row>
    <row r="14" spans="2:15" ht="30" customHeight="1" x14ac:dyDescent="0.25">
      <c r="B14" s="84" t="s">
        <v>131</v>
      </c>
      <c r="C14" s="68">
        <f>SUM(C5:C12)</f>
        <v>250.00619999999998</v>
      </c>
      <c r="N14"/>
      <c r="O14"/>
    </row>
    <row r="15" spans="2:15" ht="30" customHeight="1" x14ac:dyDescent="0.25">
      <c r="B15" s="86" t="s">
        <v>129</v>
      </c>
      <c r="C15" s="66">
        <f>C14*20%</f>
        <v>50.001239999999996</v>
      </c>
      <c r="N15"/>
      <c r="O15"/>
    </row>
    <row r="16" spans="2:15" ht="30" customHeight="1" x14ac:dyDescent="0.25">
      <c r="B16" s="84" t="s">
        <v>130</v>
      </c>
      <c r="C16" s="69">
        <f>SUM(C14:C15)</f>
        <v>300.00743999999997</v>
      </c>
      <c r="O16"/>
    </row>
    <row r="17" spans="2:3" x14ac:dyDescent="0.25">
      <c r="B17" s="2"/>
      <c r="C17" s="5"/>
    </row>
    <row r="19" spans="2:3" x14ac:dyDescent="0.25">
      <c r="B19" s="127" t="s">
        <v>187</v>
      </c>
      <c r="C19" s="127"/>
    </row>
    <row r="20" spans="2:3" x14ac:dyDescent="0.25">
      <c r="B20" s="135" t="s">
        <v>194</v>
      </c>
      <c r="C20" s="127"/>
    </row>
    <row r="21" spans="2:3" x14ac:dyDescent="0.25">
      <c r="B21" s="135" t="s">
        <v>195</v>
      </c>
      <c r="C21" s="127"/>
    </row>
    <row r="22" spans="2:3" x14ac:dyDescent="0.25">
      <c r="B22" s="135" t="s">
        <v>193</v>
      </c>
      <c r="C22" s="127"/>
    </row>
    <row r="23" spans="2:3" x14ac:dyDescent="0.25">
      <c r="B23" s="135" t="s">
        <v>196</v>
      </c>
      <c r="C23" s="76"/>
    </row>
    <row r="24" spans="2:3" x14ac:dyDescent="0.25">
      <c r="B24" s="75"/>
      <c r="C24" s="76"/>
    </row>
    <row r="25" spans="2:3" x14ac:dyDescent="0.25">
      <c r="B25" s="166" t="s">
        <v>197</v>
      </c>
      <c r="C25" s="166"/>
    </row>
    <row r="26" spans="2:3" x14ac:dyDescent="0.25">
      <c r="B26" s="166"/>
      <c r="C26" s="166"/>
    </row>
    <row r="27" spans="2:3" x14ac:dyDescent="0.25">
      <c r="B27" s="166"/>
      <c r="C27" s="166"/>
    </row>
  </sheetData>
  <mergeCells count="2">
    <mergeCell ref="B2:C2"/>
    <mergeCell ref="B25:C2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topLeftCell="A7" zoomScale="85" zoomScaleNormal="85" workbookViewId="0">
      <selection activeCell="B20" sqref="B20:C28"/>
    </sheetView>
  </sheetViews>
  <sheetFormatPr defaultRowHeight="15" x14ac:dyDescent="0.25"/>
  <cols>
    <col min="1" max="1" width="4.28515625" customWidth="1"/>
    <col min="2" max="2" width="61.7109375" customWidth="1"/>
    <col min="3" max="3" width="17.85546875" customWidth="1"/>
  </cols>
  <sheetData>
    <row r="2" spans="2:3" ht="50.1" customHeight="1" x14ac:dyDescent="0.25">
      <c r="B2" s="165" t="s">
        <v>102</v>
      </c>
      <c r="C2" s="165"/>
    </row>
    <row r="3" spans="2:3" x14ac:dyDescent="0.25">
      <c r="B3" s="117"/>
      <c r="C3" s="115"/>
    </row>
    <row r="4" spans="2:3" ht="30" customHeight="1" x14ac:dyDescent="0.25">
      <c r="B4" s="106" t="s">
        <v>2</v>
      </c>
      <c r="C4" s="102" t="s">
        <v>4</v>
      </c>
    </row>
    <row r="5" spans="2:3" ht="53.25" customHeight="1" x14ac:dyDescent="0.25">
      <c r="B5" s="62" t="s">
        <v>142</v>
      </c>
      <c r="C5" s="65">
        <v>7.03</v>
      </c>
    </row>
    <row r="6" spans="2:3" x14ac:dyDescent="0.25">
      <c r="B6" s="107"/>
      <c r="C6" s="65"/>
    </row>
    <row r="7" spans="2:3" ht="30" customHeight="1" x14ac:dyDescent="0.25">
      <c r="B7" s="106" t="s">
        <v>3</v>
      </c>
      <c r="C7" s="66"/>
    </row>
    <row r="8" spans="2:3" ht="31.5" customHeight="1" x14ac:dyDescent="0.25">
      <c r="B8" s="62" t="s">
        <v>198</v>
      </c>
      <c r="C8" s="65">
        <f>C10*20%</f>
        <v>23.416</v>
      </c>
    </row>
    <row r="9" spans="2:3" x14ac:dyDescent="0.25">
      <c r="B9" s="108"/>
      <c r="C9" s="65"/>
    </row>
    <row r="10" spans="2:3" ht="173.25" customHeight="1" x14ac:dyDescent="0.25">
      <c r="B10" s="109" t="s">
        <v>144</v>
      </c>
      <c r="C10" s="67">
        <v>117.08</v>
      </c>
    </row>
    <row r="11" spans="2:3" ht="48" customHeight="1" x14ac:dyDescent="0.25">
      <c r="B11" s="109" t="s">
        <v>143</v>
      </c>
      <c r="C11" s="67">
        <v>16.100000000000001</v>
      </c>
    </row>
    <row r="12" spans="2:3" ht="30" customHeight="1" x14ac:dyDescent="0.25">
      <c r="B12" s="106" t="s">
        <v>7</v>
      </c>
      <c r="C12" s="65">
        <v>3.04</v>
      </c>
    </row>
    <row r="13" spans="2:3" x14ac:dyDescent="0.25">
      <c r="B13" s="110"/>
      <c r="C13" s="65"/>
    </row>
    <row r="14" spans="2:3" ht="30" customHeight="1" x14ac:dyDescent="0.25">
      <c r="B14" s="84" t="s">
        <v>131</v>
      </c>
      <c r="C14" s="68">
        <f>SUM(C5:C12)</f>
        <v>166.666</v>
      </c>
    </row>
    <row r="15" spans="2:3" ht="30" customHeight="1" x14ac:dyDescent="0.25">
      <c r="B15" s="86" t="s">
        <v>129</v>
      </c>
      <c r="C15" s="68">
        <f>C14*20%</f>
        <v>33.333199999999998</v>
      </c>
    </row>
    <row r="16" spans="2:3" ht="30" customHeight="1" x14ac:dyDescent="0.25">
      <c r="B16" s="84" t="s">
        <v>130</v>
      </c>
      <c r="C16" s="69">
        <f>SUM(C14:C15)</f>
        <v>199.9992</v>
      </c>
    </row>
    <row r="17" spans="2:3" x14ac:dyDescent="0.25">
      <c r="B17" s="2"/>
      <c r="C17" s="5"/>
    </row>
    <row r="20" spans="2:3" x14ac:dyDescent="0.25">
      <c r="B20" s="127" t="s">
        <v>187</v>
      </c>
      <c r="C20" s="127"/>
    </row>
    <row r="21" spans="2:3" x14ac:dyDescent="0.25">
      <c r="B21" s="135" t="s">
        <v>194</v>
      </c>
      <c r="C21" s="127"/>
    </row>
    <row r="22" spans="2:3" x14ac:dyDescent="0.25">
      <c r="B22" s="135" t="s">
        <v>195</v>
      </c>
      <c r="C22" s="127"/>
    </row>
    <row r="23" spans="2:3" x14ac:dyDescent="0.25">
      <c r="B23" s="135" t="s">
        <v>193</v>
      </c>
      <c r="C23" s="127"/>
    </row>
    <row r="24" spans="2:3" x14ac:dyDescent="0.25">
      <c r="B24" s="135" t="s">
        <v>196</v>
      </c>
      <c r="C24" s="76"/>
    </row>
    <row r="25" spans="2:3" x14ac:dyDescent="0.25">
      <c r="B25" s="75"/>
      <c r="C25" s="76"/>
    </row>
    <row r="26" spans="2:3" x14ac:dyDescent="0.25">
      <c r="B26" s="166" t="s">
        <v>197</v>
      </c>
      <c r="C26" s="166"/>
    </row>
    <row r="27" spans="2:3" x14ac:dyDescent="0.25">
      <c r="B27" s="166"/>
      <c r="C27" s="166"/>
    </row>
    <row r="28" spans="2:3" x14ac:dyDescent="0.25">
      <c r="B28" s="166"/>
      <c r="C28" s="166"/>
    </row>
  </sheetData>
  <mergeCells count="2">
    <mergeCell ref="B2:C2"/>
    <mergeCell ref="B26:C28"/>
  </mergeCells>
  <pageMargins left="0.51181102362204722" right="0.51181102362204722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46</vt:i4>
      </vt:variant>
    </vt:vector>
  </HeadingPairs>
  <TitlesOfParts>
    <vt:vector size="46" baseType="lpstr">
      <vt:lpstr>списък предлагани услуги</vt:lpstr>
      <vt:lpstr>изкопаване,заравяне,оформ гроб</vt:lpstr>
      <vt:lpstr>изкопаване на бетонни плочи</vt:lpstr>
      <vt:lpstr>изкопаване на нестан.гроб</vt:lpstr>
      <vt:lpstr>урнополагане</vt:lpstr>
      <vt:lpstr>изкопаване бебешки гроб</vt:lpstr>
      <vt:lpstr>изкопаване детски гроб</vt:lpstr>
      <vt:lpstr>ексхумация</vt:lpstr>
      <vt:lpstr>преместване на кости</vt:lpstr>
      <vt:lpstr>вадене и полагане на кости</vt:lpstr>
      <vt:lpstr>превоз покойник еднократно</vt:lpstr>
      <vt:lpstr>превоз погребение</vt:lpstr>
      <vt:lpstr>превоз погребение села</vt:lpstr>
      <vt:lpstr>престой катафалка</vt:lpstr>
      <vt:lpstr>превоз атрибути</vt:lpstr>
      <vt:lpstr>пренасяне на покойник над 120 к</vt:lpstr>
      <vt:lpstr>носачи над 4-ти етаж -100 лв</vt:lpstr>
      <vt:lpstr>носачи_1_4 етаж-80 лв</vt:lpstr>
      <vt:lpstr>осигуряване носачи еднократн</vt:lpstr>
      <vt:lpstr>административно обслужване</vt:lpstr>
      <vt:lpstr>админ_обслужване_кетъринг</vt:lpstr>
      <vt:lpstr>ползване на хладилна камера</vt:lpstr>
      <vt:lpstr>ползване мобилен климатик</vt:lpstr>
      <vt:lpstr>ползване зала за 1час</vt:lpstr>
      <vt:lpstr>слово</vt:lpstr>
      <vt:lpstr>надпис надгробен знак</vt:lpstr>
      <vt:lpstr>надпис лента </vt:lpstr>
      <vt:lpstr>пръскане с препарат при Ковид</vt:lpstr>
      <vt:lpstr>отрязване на 1 дърво</vt:lpstr>
      <vt:lpstr>отрязване на храсти</vt:lpstr>
      <vt:lpstr>почистване на ед. гроб</vt:lpstr>
      <vt:lpstr>почиств. на неподдържан ед.гр </vt:lpstr>
      <vt:lpstr>почистване на дв. гроб</vt:lpstr>
      <vt:lpstr>почист.на неподдъжан дв.гроб</vt:lpstr>
      <vt:lpstr>равняване единичен гроб</vt:lpstr>
      <vt:lpstr>поддръжка ед.гр. 3 мес.</vt:lpstr>
      <vt:lpstr>поддръжка дв.гр. 3мес</vt:lpstr>
      <vt:lpstr>попълване с пръст ед.гроб</vt:lpstr>
      <vt:lpstr>попълване с пръст двоен гроб</vt:lpstr>
      <vt:lpstr>насипване с мозайк на ед.гроб</vt:lpstr>
      <vt:lpstr>насипване с мозайка на дв. гроб</vt:lpstr>
      <vt:lpstr>строителна линия</vt:lpstr>
      <vt:lpstr>ламиниране</vt:lpstr>
      <vt:lpstr>некролог 5 броя</vt:lpstr>
      <vt:lpstr>цветен некролог</vt:lpstr>
      <vt:lpstr>администр.услуга- изд.документ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user198</cp:lastModifiedBy>
  <cp:lastPrinted>2021-01-26T08:36:16Z</cp:lastPrinted>
  <dcterms:created xsi:type="dcterms:W3CDTF">2021-01-13T07:03:35Z</dcterms:created>
  <dcterms:modified xsi:type="dcterms:W3CDTF">2021-01-26T09:53:28Z</dcterms:modified>
</cp:coreProperties>
</file>