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Ана Василева</author>
  </authors>
  <commentList>
    <comment ref="F12" authorId="0">
      <text>
        <r>
          <rPr>
            <sz val="9"/>
            <rFont val="Tahoma"/>
            <family val="2"/>
          </rPr>
          <t>Ана Василева: Стандарт до 31 март в размер на 11 484 лв. за три месеца</t>
        </r>
      </text>
    </comment>
    <comment ref="H12" authorId="0">
      <text>
        <r>
          <rPr>
            <sz val="9"/>
            <rFont val="Tahoma"/>
            <family val="2"/>
          </rPr>
          <t>Ана Василева: Стандарт от 01 април в размер на 12 670 лв. за девет месеца</t>
        </r>
      </text>
    </comment>
  </commentList>
</comments>
</file>

<file path=xl/sharedStrings.xml><?xml version="1.0" encoding="utf-8"?>
<sst xmlns="http://schemas.openxmlformats.org/spreadsheetml/2006/main" count="91" uniqueCount="67">
  <si>
    <t>ВСИЧКО:</t>
  </si>
  <si>
    <t xml:space="preserve"> </t>
  </si>
  <si>
    <t>Субсидия</t>
  </si>
  <si>
    <t>С П Р А В К А</t>
  </si>
  <si>
    <t>(лева)</t>
  </si>
  <si>
    <t>(субс. бр.)</t>
  </si>
  <si>
    <t>Код ЕБК</t>
  </si>
  <si>
    <t>за разпределение на субсидията за 2022 година по читалища</t>
  </si>
  <si>
    <t>№ по ред</t>
  </si>
  <si>
    <t>Наименование на читалище</t>
  </si>
  <si>
    <t>Местонахождение                       (община, кметство)</t>
  </si>
  <si>
    <t>за периода от 01.01.2022 г. до 31.03.2022 г.</t>
  </si>
  <si>
    <t>за периода от 01.04.2022 г. до 31.12.2022 г.</t>
  </si>
  <si>
    <t>Общо</t>
  </si>
  <si>
    <t>Субсидирана численост</t>
  </si>
  <si>
    <t>Одобрена субсидия от комисията</t>
  </si>
  <si>
    <t>за 2022 г.</t>
  </si>
  <si>
    <t>8 ( к. 5+к.7)</t>
  </si>
  <si>
    <t>НЧ "Г.ТОПУЗОВ"-Хасково</t>
  </si>
  <si>
    <t>общ. Хасково, гр. Хасково</t>
  </si>
  <si>
    <t>НЧ"ИВАН ВАЗОВ"-Хасково</t>
  </si>
  <si>
    <t>НЧ "П.ЯВОРОВ"- Хасково</t>
  </si>
  <si>
    <t>НЧ "ПРОБУДА"- Хасково</t>
  </si>
  <si>
    <t>НЧ "РЕПУБЛИКА"- Хасково</t>
  </si>
  <si>
    <t>НЧ"СВ.КЛ.ОХРИДСКИ"-Хасково</t>
  </si>
  <si>
    <t>НЧ "Проф.д-р АСЕН ЗЛАТАРОВ"- Хасково</t>
  </si>
  <si>
    <t>НЧ"К.ЛЯТИФОВА"- Хасково</t>
  </si>
  <si>
    <t>НЧ"АРАРАТ"- Хасково</t>
  </si>
  <si>
    <t>НЧ "П.СЛАВЕЙКОВ"- Хасково</t>
  </si>
  <si>
    <t>НЧ"Н.ВАПЦАРОВ"- Хасково</t>
  </si>
  <si>
    <t>ОНЧ"ЗАРЯ"- Хасково</t>
  </si>
  <si>
    <t>РЕКИЦ - Хасково</t>
  </si>
  <si>
    <t>НЧ"ОТЕЦ ПАИСИЙ" С.ВОЙВОДОВО</t>
  </si>
  <si>
    <t>общ. Хасково, с. Войводово</t>
  </si>
  <si>
    <t>НЧ "СВЕТЛИНА"С.ВЪГЛАРОВО</t>
  </si>
  <si>
    <t>общ. Хасково, с. Въгларово</t>
  </si>
  <si>
    <t>НЧ "Св.Св.КИРИЛ И МЕТОДИЙ"С.ЕЛЕНА</t>
  </si>
  <si>
    <t>общ. Хасково, с. Елена</t>
  </si>
  <si>
    <t>НЧ "ИЗГРЕВ"С.КНИЖОВНИК</t>
  </si>
  <si>
    <t>общ. Хасково, с. Книжовник</t>
  </si>
  <si>
    <t>НЧ "ПРОБУДА"С.КРИВО ПОЛЕ</t>
  </si>
  <si>
    <t>общ. Хасково, с. Криво поле</t>
  </si>
  <si>
    <t>НЧ"ЗАРЯ" С.МАЛЕВО</t>
  </si>
  <si>
    <t>общ. Хасково, с. Малево</t>
  </si>
  <si>
    <t>НЧ "РАЙНА КАНДЕВА"С.ТРАКИЕЦ</t>
  </si>
  <si>
    <t>общ. Хасково, с. Тракиец</t>
  </si>
  <si>
    <t>НЧ "ПРОБУДА"С.КОНУШ</t>
  </si>
  <si>
    <t>общ. Хасково, с. Конуш</t>
  </si>
  <si>
    <t>НЧ"ОТЕЦ ПАИСИЙ" С.НИКОЛОВО</t>
  </si>
  <si>
    <t>общ. Хасково, с. Николово</t>
  </si>
  <si>
    <t>НЧ "ЗОРА"- Хасково</t>
  </si>
  <si>
    <t>НЧ "ТОДОР ВЕЛЕВ"С.ГАРВАНОВО</t>
  </si>
  <si>
    <t>общ. Хасково, с. Гарваново</t>
  </si>
  <si>
    <t>НЧ "Св.Св.КИРИЛ И МЕТОДИЙ"С.СТАМБОЛИЙСКИ</t>
  </si>
  <si>
    <t>общ. Хасково, с. Стамболийски</t>
  </si>
  <si>
    <t>НЧ"ЦВЯТ"С.УЗУНДЖОВО</t>
  </si>
  <si>
    <t>общ. Хасково, с. Узунджово</t>
  </si>
  <si>
    <t>НЧ "НАУКА"С.ДИНЕВО</t>
  </si>
  <si>
    <t>общ. Хасково, с. Динево</t>
  </si>
  <si>
    <t>НЧ"ТРАКИЯ"-ХАСКОВО</t>
  </si>
  <si>
    <t>НЧ"Д-р ГЕОРГИ КИТОВ" С. АЛЕКСАНДРОВО</t>
  </si>
  <si>
    <t>общ. Хасково, с. Александрово</t>
  </si>
  <si>
    <t>НЧ  "П.ПЕНКОВ"С.УЗУНДЖОВО</t>
  </si>
  <si>
    <t>НЧ "В.ЛЕВСКИ"С.ОРЛОВО</t>
  </si>
  <si>
    <t>общ. Хасково, с. Орлово</t>
  </si>
  <si>
    <t>НЧ "АСПАРУХ ЛЕШНИКОВ"-ХАСКОВО</t>
  </si>
  <si>
    <t>Приложение №11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</si>
</sst>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000"/>
    <numFmt numFmtId="191" formatCode="0.000"/>
    <numFmt numFmtId="192" formatCode="0.0"/>
    <numFmt numFmtId="193" formatCode="0.00000"/>
    <numFmt numFmtId="194" formatCode="0.000000"/>
    <numFmt numFmtId="195" formatCode="0.0000000"/>
    <numFmt numFmtId="196" formatCode="#,##0.00\ &quot;лв&quot;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02]dd\ mmmm\ yyyy\ &quot;г.&quot;"/>
    <numFmt numFmtId="211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196" fontId="6" fillId="0" borderId="12" xfId="0" applyNumberFormat="1" applyFont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4" fontId="6" fillId="34" borderId="20" xfId="0" applyNumberFormat="1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7" fillId="0" borderId="13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6" fillId="0" borderId="11" xfId="0" applyFont="1" applyBorder="1" applyAlignment="1" applyProtection="1">
      <alignment/>
      <protection locked="0"/>
    </xf>
    <xf numFmtId="4" fontId="4" fillId="0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 wrapText="1"/>
    </xf>
    <xf numFmtId="3" fontId="6" fillId="33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34" borderId="13" xfId="0" applyFont="1" applyFill="1" applyBorder="1" applyAlignment="1" applyProtection="1">
      <alignment/>
      <protection locked="0"/>
    </xf>
    <xf numFmtId="4" fontId="6" fillId="0" borderId="1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G53" sqref="G53"/>
    </sheetView>
  </sheetViews>
  <sheetFormatPr defaultColWidth="9.140625" defaultRowHeight="12.75"/>
  <cols>
    <col min="1" max="1" width="1.1484375" style="0" customWidth="1"/>
    <col min="2" max="2" width="12.421875" style="0" customWidth="1"/>
    <col min="3" max="3" width="38.8515625" style="0" customWidth="1"/>
    <col min="4" max="4" width="24.8515625" style="0" customWidth="1"/>
    <col min="5" max="5" width="16.421875" style="0" customWidth="1"/>
    <col min="6" max="6" width="14.7109375" style="0" customWidth="1"/>
    <col min="7" max="7" width="16.421875" style="0" customWidth="1"/>
    <col min="8" max="8" width="14.421875" style="0" customWidth="1"/>
    <col min="9" max="9" width="15.00390625" style="0" customWidth="1"/>
    <col min="10" max="10" width="14.421875" style="0" customWidth="1"/>
  </cols>
  <sheetData>
    <row r="1" spans="1:10" ht="15.75">
      <c r="A1" s="4"/>
      <c r="B1" s="15"/>
      <c r="C1" s="16"/>
      <c r="D1" s="1"/>
      <c r="E1" s="2"/>
      <c r="F1" s="4"/>
      <c r="G1" s="3"/>
      <c r="H1" s="3"/>
      <c r="I1" s="3" t="s">
        <v>66</v>
      </c>
      <c r="J1" s="4"/>
    </row>
    <row r="2" spans="1:10" ht="15.75">
      <c r="A2" s="4"/>
      <c r="B2" s="17"/>
      <c r="C2" s="18"/>
      <c r="D2" s="4"/>
      <c r="E2" s="4"/>
      <c r="F2" s="4"/>
      <c r="G2" s="4"/>
      <c r="H2" s="19"/>
      <c r="I2" s="20" t="s">
        <v>6</v>
      </c>
      <c r="J2" s="21">
        <v>7611</v>
      </c>
    </row>
    <row r="3" spans="1:10" ht="12.75">
      <c r="A3" s="4"/>
      <c r="B3" s="22"/>
      <c r="C3" s="22"/>
      <c r="D3" s="5"/>
      <c r="E3" s="1"/>
      <c r="F3" s="1"/>
      <c r="G3" s="1"/>
      <c r="H3" s="4"/>
      <c r="I3" s="4"/>
      <c r="J3" s="4"/>
    </row>
    <row r="4" spans="1:10" ht="15.75">
      <c r="A4" s="4"/>
      <c r="B4" s="17"/>
      <c r="C4" s="5"/>
      <c r="D4" s="4"/>
      <c r="E4" s="1"/>
      <c r="F4" s="1"/>
      <c r="G4" s="1"/>
      <c r="H4" s="4"/>
      <c r="I4" s="4"/>
      <c r="J4" s="4"/>
    </row>
    <row r="5" spans="1:10" ht="12.75">
      <c r="A5" s="4"/>
      <c r="B5" s="22"/>
      <c r="C5" s="22"/>
      <c r="D5" s="5"/>
      <c r="E5" s="1"/>
      <c r="F5" s="1"/>
      <c r="G5" s="1"/>
      <c r="H5" s="4"/>
      <c r="I5" s="4"/>
      <c r="J5" s="4"/>
    </row>
    <row r="6" spans="1:10" ht="12.75">
      <c r="A6" s="4"/>
      <c r="B6" s="6"/>
      <c r="C6" s="6"/>
      <c r="D6" s="5"/>
      <c r="E6" s="1"/>
      <c r="F6" s="1"/>
      <c r="G6" s="1"/>
      <c r="H6" s="4"/>
      <c r="I6" s="4"/>
      <c r="J6" s="4"/>
    </row>
    <row r="7" spans="1:10" ht="14.25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4.2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4.25">
      <c r="A9" s="4"/>
      <c r="B9" s="7"/>
      <c r="C9" s="7"/>
      <c r="D9" s="8"/>
      <c r="E9" s="8"/>
      <c r="F9" s="8"/>
      <c r="G9" s="8"/>
      <c r="H9" s="13"/>
      <c r="I9" s="4"/>
      <c r="J9" s="4"/>
    </row>
    <row r="10" spans="1:10" ht="38.25">
      <c r="A10" s="4"/>
      <c r="B10" s="23" t="s">
        <v>8</v>
      </c>
      <c r="C10" s="24" t="s">
        <v>9</v>
      </c>
      <c r="D10" s="25" t="s">
        <v>10</v>
      </c>
      <c r="E10" s="26" t="s">
        <v>11</v>
      </c>
      <c r="F10" s="27"/>
      <c r="G10" s="26" t="s">
        <v>12</v>
      </c>
      <c r="H10" s="27"/>
      <c r="I10" s="28" t="s">
        <v>13</v>
      </c>
      <c r="J10" s="28" t="s">
        <v>13</v>
      </c>
    </row>
    <row r="11" spans="1:10" ht="12.75">
      <c r="A11" s="4"/>
      <c r="B11" s="29"/>
      <c r="C11" s="30"/>
      <c r="D11" s="31"/>
      <c r="E11" s="32" t="s">
        <v>14</v>
      </c>
      <c r="F11" s="33" t="s">
        <v>2</v>
      </c>
      <c r="G11" s="32" t="s">
        <v>14</v>
      </c>
      <c r="H11" s="34" t="s">
        <v>2</v>
      </c>
      <c r="I11" s="35" t="s">
        <v>2</v>
      </c>
      <c r="J11" s="36" t="s">
        <v>15</v>
      </c>
    </row>
    <row r="12" spans="1:10" ht="12.75">
      <c r="A12" s="4"/>
      <c r="B12" s="30"/>
      <c r="C12" s="30"/>
      <c r="D12" s="31"/>
      <c r="E12" s="37"/>
      <c r="F12" s="38">
        <f>11484*3/12</f>
        <v>2871</v>
      </c>
      <c r="G12" s="37"/>
      <c r="H12" s="39">
        <f>12670*9/12</f>
        <v>9502.5</v>
      </c>
      <c r="I12" s="40" t="s">
        <v>16</v>
      </c>
      <c r="J12" s="41"/>
    </row>
    <row r="13" spans="1:10" ht="12.75">
      <c r="A13" s="4"/>
      <c r="B13" s="42"/>
      <c r="C13" s="42"/>
      <c r="D13" s="43"/>
      <c r="E13" s="44" t="s">
        <v>5</v>
      </c>
      <c r="F13" s="45" t="s">
        <v>4</v>
      </c>
      <c r="G13" s="44" t="s">
        <v>5</v>
      </c>
      <c r="H13" s="45" t="s">
        <v>4</v>
      </c>
      <c r="I13" s="46" t="s">
        <v>4</v>
      </c>
      <c r="J13" s="47" t="s">
        <v>4</v>
      </c>
    </row>
    <row r="14" spans="1:10" ht="12.75">
      <c r="A14" s="4"/>
      <c r="B14" s="9">
        <v>1</v>
      </c>
      <c r="C14" s="48">
        <v>2</v>
      </c>
      <c r="D14" s="48">
        <v>3</v>
      </c>
      <c r="E14" s="9">
        <v>4</v>
      </c>
      <c r="F14" s="9">
        <v>5</v>
      </c>
      <c r="G14" s="9">
        <v>6</v>
      </c>
      <c r="H14" s="9">
        <v>7</v>
      </c>
      <c r="I14" s="49" t="s">
        <v>17</v>
      </c>
      <c r="J14" s="50">
        <v>9</v>
      </c>
    </row>
    <row r="15" spans="1:10" ht="25.5">
      <c r="A15" s="4"/>
      <c r="B15" s="51">
        <f>ROW()-14</f>
        <v>1</v>
      </c>
      <c r="C15" s="52" t="s">
        <v>18</v>
      </c>
      <c r="D15" s="53" t="s">
        <v>19</v>
      </c>
      <c r="E15" s="54">
        <v>2.25</v>
      </c>
      <c r="F15" s="55">
        <f>+E15*F$12</f>
        <v>6459.75</v>
      </c>
      <c r="G15" s="54">
        <v>2.25</v>
      </c>
      <c r="H15" s="55">
        <f>+G15*H$12</f>
        <v>21380.625</v>
      </c>
      <c r="I15" s="56">
        <f>F15+H15</f>
        <v>27840.375</v>
      </c>
      <c r="J15" s="57">
        <v>27840</v>
      </c>
    </row>
    <row r="16" spans="1:10" ht="25.5">
      <c r="A16" s="4"/>
      <c r="B16" s="51">
        <f aca="true" t="shared" si="0" ref="B16:B46">ROW()-14</f>
        <v>2</v>
      </c>
      <c r="C16" s="52" t="s">
        <v>20</v>
      </c>
      <c r="D16" s="53" t="s">
        <v>19</v>
      </c>
      <c r="E16" s="54">
        <v>2.25</v>
      </c>
      <c r="F16" s="55">
        <f>+E16*F$12</f>
        <v>6459.75</v>
      </c>
      <c r="G16" s="54">
        <v>2.25</v>
      </c>
      <c r="H16" s="55">
        <f aca="true" t="shared" si="1" ref="H16:H46">+G16*H$12</f>
        <v>21380.625</v>
      </c>
      <c r="I16" s="56">
        <f aca="true" t="shared" si="2" ref="I16:I46">F16+H16</f>
        <v>27840.375</v>
      </c>
      <c r="J16" s="57">
        <v>27840</v>
      </c>
    </row>
    <row r="17" spans="1:10" ht="12.75">
      <c r="A17" s="4"/>
      <c r="B17" s="51">
        <f t="shared" si="0"/>
        <v>3</v>
      </c>
      <c r="C17" s="52" t="s">
        <v>21</v>
      </c>
      <c r="D17" s="53" t="s">
        <v>19</v>
      </c>
      <c r="E17" s="58">
        <v>2.5</v>
      </c>
      <c r="F17" s="55">
        <f aca="true" t="shared" si="3" ref="F17:F46">+E17*F$12</f>
        <v>7177.5</v>
      </c>
      <c r="G17" s="58">
        <v>2.5</v>
      </c>
      <c r="H17" s="55">
        <f>+G17*H$12</f>
        <v>23756.25</v>
      </c>
      <c r="I17" s="56">
        <f t="shared" si="2"/>
        <v>30933.75</v>
      </c>
      <c r="J17" s="57">
        <v>30933</v>
      </c>
    </row>
    <row r="18" spans="1:10" ht="12.75">
      <c r="A18" s="4"/>
      <c r="B18" s="51">
        <f t="shared" si="0"/>
        <v>4</v>
      </c>
      <c r="C18" s="59" t="s">
        <v>22</v>
      </c>
      <c r="D18" s="53" t="s">
        <v>19</v>
      </c>
      <c r="E18" s="58">
        <v>1</v>
      </c>
      <c r="F18" s="55">
        <f t="shared" si="3"/>
        <v>2871</v>
      </c>
      <c r="G18" s="58">
        <v>1</v>
      </c>
      <c r="H18" s="55">
        <f t="shared" si="1"/>
        <v>9502.5</v>
      </c>
      <c r="I18" s="56">
        <f t="shared" si="2"/>
        <v>12373.5</v>
      </c>
      <c r="J18" s="57">
        <v>12373</v>
      </c>
    </row>
    <row r="19" spans="1:10" ht="12.75">
      <c r="A19" s="4"/>
      <c r="B19" s="51">
        <f t="shared" si="0"/>
        <v>5</v>
      </c>
      <c r="C19" s="52" t="s">
        <v>23</v>
      </c>
      <c r="D19" s="53" t="s">
        <v>19</v>
      </c>
      <c r="E19" s="58">
        <v>1</v>
      </c>
      <c r="F19" s="55">
        <f t="shared" si="3"/>
        <v>2871</v>
      </c>
      <c r="G19" s="58">
        <v>1</v>
      </c>
      <c r="H19" s="55">
        <f>+G19*H$12</f>
        <v>9502.5</v>
      </c>
      <c r="I19" s="56">
        <f t="shared" si="2"/>
        <v>12373.5</v>
      </c>
      <c r="J19" s="57">
        <v>12373</v>
      </c>
    </row>
    <row r="20" spans="1:10" ht="12.75">
      <c r="A20" s="4"/>
      <c r="B20" s="51">
        <f t="shared" si="0"/>
        <v>6</v>
      </c>
      <c r="C20" s="52" t="s">
        <v>24</v>
      </c>
      <c r="D20" s="53" t="s">
        <v>19</v>
      </c>
      <c r="E20" s="58">
        <v>1.75</v>
      </c>
      <c r="F20" s="55">
        <f>+E20*F$12</f>
        <v>5024.25</v>
      </c>
      <c r="G20" s="58">
        <v>1.75</v>
      </c>
      <c r="H20" s="55">
        <f>+G20*H$12</f>
        <v>16629.375</v>
      </c>
      <c r="I20" s="56">
        <f t="shared" si="2"/>
        <v>21653.625</v>
      </c>
      <c r="J20" s="57">
        <v>21654</v>
      </c>
    </row>
    <row r="21" spans="1:10" ht="12.75">
      <c r="A21" s="4"/>
      <c r="B21" s="51">
        <f t="shared" si="0"/>
        <v>7</v>
      </c>
      <c r="C21" s="52" t="s">
        <v>25</v>
      </c>
      <c r="D21" s="53" t="s">
        <v>19</v>
      </c>
      <c r="E21" s="58">
        <v>2.25</v>
      </c>
      <c r="F21" s="55">
        <f t="shared" si="3"/>
        <v>6459.75</v>
      </c>
      <c r="G21" s="58">
        <v>2.25</v>
      </c>
      <c r="H21" s="55">
        <f t="shared" si="1"/>
        <v>21380.625</v>
      </c>
      <c r="I21" s="56">
        <f t="shared" si="2"/>
        <v>27840.375</v>
      </c>
      <c r="J21" s="57">
        <v>27840</v>
      </c>
    </row>
    <row r="22" spans="1:10" ht="12.75">
      <c r="A22" s="4"/>
      <c r="B22" s="51">
        <f t="shared" si="0"/>
        <v>8</v>
      </c>
      <c r="C22" s="52" t="s">
        <v>26</v>
      </c>
      <c r="D22" s="53" t="s">
        <v>19</v>
      </c>
      <c r="E22" s="58">
        <v>1</v>
      </c>
      <c r="F22" s="55">
        <f t="shared" si="3"/>
        <v>2871</v>
      </c>
      <c r="G22" s="58">
        <v>1</v>
      </c>
      <c r="H22" s="55">
        <f t="shared" si="1"/>
        <v>9502.5</v>
      </c>
      <c r="I22" s="56">
        <f t="shared" si="2"/>
        <v>12373.5</v>
      </c>
      <c r="J22" s="57">
        <v>12373</v>
      </c>
    </row>
    <row r="23" spans="1:10" ht="12.75">
      <c r="A23" s="4"/>
      <c r="B23" s="51">
        <f t="shared" si="0"/>
        <v>9</v>
      </c>
      <c r="C23" s="52" t="s">
        <v>27</v>
      </c>
      <c r="D23" s="53" t="s">
        <v>19</v>
      </c>
      <c r="E23" s="58">
        <v>2</v>
      </c>
      <c r="F23" s="55">
        <f t="shared" si="3"/>
        <v>5742</v>
      </c>
      <c r="G23" s="58">
        <v>2</v>
      </c>
      <c r="H23" s="55">
        <f t="shared" si="1"/>
        <v>19005</v>
      </c>
      <c r="I23" s="56">
        <f t="shared" si="2"/>
        <v>24747</v>
      </c>
      <c r="J23" s="57">
        <v>24747</v>
      </c>
    </row>
    <row r="24" spans="1:10" ht="12.75">
      <c r="A24" s="4"/>
      <c r="B24" s="51">
        <f t="shared" si="0"/>
        <v>10</v>
      </c>
      <c r="C24" s="52" t="s">
        <v>28</v>
      </c>
      <c r="D24" s="53" t="s">
        <v>19</v>
      </c>
      <c r="E24" s="58">
        <v>1</v>
      </c>
      <c r="F24" s="55">
        <f t="shared" si="3"/>
        <v>2871</v>
      </c>
      <c r="G24" s="58">
        <v>1</v>
      </c>
      <c r="H24" s="55">
        <f t="shared" si="1"/>
        <v>9502.5</v>
      </c>
      <c r="I24" s="56">
        <f t="shared" si="2"/>
        <v>12373.5</v>
      </c>
      <c r="J24" s="57">
        <v>12373</v>
      </c>
    </row>
    <row r="25" spans="1:10" ht="12.75">
      <c r="A25" s="4"/>
      <c r="B25" s="51">
        <f t="shared" si="0"/>
        <v>11</v>
      </c>
      <c r="C25" s="52" t="s">
        <v>29</v>
      </c>
      <c r="D25" s="53" t="s">
        <v>19</v>
      </c>
      <c r="E25" s="58">
        <v>1.75</v>
      </c>
      <c r="F25" s="55">
        <f t="shared" si="3"/>
        <v>5024.25</v>
      </c>
      <c r="G25" s="58">
        <v>1.75</v>
      </c>
      <c r="H25" s="55">
        <f t="shared" si="1"/>
        <v>16629.375</v>
      </c>
      <c r="I25" s="56">
        <f t="shared" si="2"/>
        <v>21653.625</v>
      </c>
      <c r="J25" s="57">
        <v>21654</v>
      </c>
    </row>
    <row r="26" spans="1:10" ht="12.75">
      <c r="A26" s="4"/>
      <c r="B26" s="51">
        <f t="shared" si="0"/>
        <v>12</v>
      </c>
      <c r="C26" s="52" t="s">
        <v>30</v>
      </c>
      <c r="D26" s="53" t="s">
        <v>19</v>
      </c>
      <c r="E26" s="58">
        <v>24.75</v>
      </c>
      <c r="F26" s="55">
        <f t="shared" si="3"/>
        <v>71057.25</v>
      </c>
      <c r="G26" s="58">
        <v>24.75</v>
      </c>
      <c r="H26" s="55">
        <f t="shared" si="1"/>
        <v>235186.875</v>
      </c>
      <c r="I26" s="56">
        <f t="shared" si="2"/>
        <v>306244.125</v>
      </c>
      <c r="J26" s="57">
        <v>306244</v>
      </c>
    </row>
    <row r="27" spans="1:10" ht="12.75">
      <c r="A27" s="4"/>
      <c r="B27" s="51">
        <f t="shared" si="0"/>
        <v>13</v>
      </c>
      <c r="C27" s="52" t="s">
        <v>31</v>
      </c>
      <c r="D27" s="53" t="s">
        <v>19</v>
      </c>
      <c r="E27" s="58">
        <v>3</v>
      </c>
      <c r="F27" s="55">
        <f t="shared" si="3"/>
        <v>8613</v>
      </c>
      <c r="G27" s="58">
        <v>3</v>
      </c>
      <c r="H27" s="55">
        <f t="shared" si="1"/>
        <v>28507.5</v>
      </c>
      <c r="I27" s="56">
        <f t="shared" si="2"/>
        <v>37120.5</v>
      </c>
      <c r="J27" s="57">
        <v>37121</v>
      </c>
    </row>
    <row r="28" spans="1:10" ht="12.75">
      <c r="A28" s="4"/>
      <c r="B28" s="51">
        <f t="shared" si="0"/>
        <v>14</v>
      </c>
      <c r="C28" s="52" t="s">
        <v>32</v>
      </c>
      <c r="D28" s="53" t="s">
        <v>33</v>
      </c>
      <c r="E28" s="58">
        <v>1</v>
      </c>
      <c r="F28" s="55">
        <f t="shared" si="3"/>
        <v>2871</v>
      </c>
      <c r="G28" s="58">
        <v>1</v>
      </c>
      <c r="H28" s="55">
        <f t="shared" si="1"/>
        <v>9502.5</v>
      </c>
      <c r="I28" s="56">
        <f t="shared" si="2"/>
        <v>12373.5</v>
      </c>
      <c r="J28" s="57">
        <v>12374</v>
      </c>
    </row>
    <row r="29" spans="1:10" ht="12.75">
      <c r="A29" s="4"/>
      <c r="B29" s="51">
        <f t="shared" si="0"/>
        <v>15</v>
      </c>
      <c r="C29" s="52" t="s">
        <v>34</v>
      </c>
      <c r="D29" s="53" t="s">
        <v>35</v>
      </c>
      <c r="E29" s="58">
        <v>1</v>
      </c>
      <c r="F29" s="55">
        <f t="shared" si="3"/>
        <v>2871</v>
      </c>
      <c r="G29" s="58">
        <v>1</v>
      </c>
      <c r="H29" s="55">
        <f t="shared" si="1"/>
        <v>9502.5</v>
      </c>
      <c r="I29" s="56">
        <f t="shared" si="2"/>
        <v>12373.5</v>
      </c>
      <c r="J29" s="57">
        <v>12374</v>
      </c>
    </row>
    <row r="30" spans="1:10" ht="12.75">
      <c r="A30" s="4"/>
      <c r="B30" s="51">
        <f t="shared" si="0"/>
        <v>16</v>
      </c>
      <c r="C30" s="52" t="s">
        <v>36</v>
      </c>
      <c r="D30" s="53" t="s">
        <v>37</v>
      </c>
      <c r="E30" s="58">
        <v>1</v>
      </c>
      <c r="F30" s="55">
        <f t="shared" si="3"/>
        <v>2871</v>
      </c>
      <c r="G30" s="58">
        <v>1</v>
      </c>
      <c r="H30" s="55">
        <f t="shared" si="1"/>
        <v>9502.5</v>
      </c>
      <c r="I30" s="56">
        <f t="shared" si="2"/>
        <v>12373.5</v>
      </c>
      <c r="J30" s="57">
        <v>12374</v>
      </c>
    </row>
    <row r="31" spans="1:10" ht="12.75">
      <c r="A31" s="4"/>
      <c r="B31" s="51">
        <f t="shared" si="0"/>
        <v>17</v>
      </c>
      <c r="C31" s="52" t="s">
        <v>38</v>
      </c>
      <c r="D31" s="53" t="s">
        <v>39</v>
      </c>
      <c r="E31" s="58">
        <v>1</v>
      </c>
      <c r="F31" s="55">
        <f t="shared" si="3"/>
        <v>2871</v>
      </c>
      <c r="G31" s="58">
        <v>1</v>
      </c>
      <c r="H31" s="55">
        <f t="shared" si="1"/>
        <v>9502.5</v>
      </c>
      <c r="I31" s="56">
        <f t="shared" si="2"/>
        <v>12373.5</v>
      </c>
      <c r="J31" s="57">
        <v>12374</v>
      </c>
    </row>
    <row r="32" spans="1:10" ht="12.75">
      <c r="A32" s="4"/>
      <c r="B32" s="51">
        <f t="shared" si="0"/>
        <v>18</v>
      </c>
      <c r="C32" s="52" t="s">
        <v>40</v>
      </c>
      <c r="D32" s="53" t="s">
        <v>41</v>
      </c>
      <c r="E32" s="58">
        <v>1.25</v>
      </c>
      <c r="F32" s="55">
        <f t="shared" si="3"/>
        <v>3588.75</v>
      </c>
      <c r="G32" s="58">
        <v>1.25</v>
      </c>
      <c r="H32" s="55">
        <f t="shared" si="1"/>
        <v>11878.125</v>
      </c>
      <c r="I32" s="56">
        <f t="shared" si="2"/>
        <v>15466.875</v>
      </c>
      <c r="J32" s="57">
        <v>15467</v>
      </c>
    </row>
    <row r="33" spans="1:10" ht="12.75">
      <c r="A33" s="4"/>
      <c r="B33" s="51">
        <f t="shared" si="0"/>
        <v>19</v>
      </c>
      <c r="C33" s="52" t="s">
        <v>42</v>
      </c>
      <c r="D33" s="53" t="s">
        <v>43</v>
      </c>
      <c r="E33" s="58">
        <v>1</v>
      </c>
      <c r="F33" s="55">
        <f t="shared" si="3"/>
        <v>2871</v>
      </c>
      <c r="G33" s="58">
        <v>1</v>
      </c>
      <c r="H33" s="55">
        <f t="shared" si="1"/>
        <v>9502.5</v>
      </c>
      <c r="I33" s="56">
        <f t="shared" si="2"/>
        <v>12373.5</v>
      </c>
      <c r="J33" s="57">
        <v>12374</v>
      </c>
    </row>
    <row r="34" spans="1:10" ht="12.75">
      <c r="A34" s="4"/>
      <c r="B34" s="51">
        <f t="shared" si="0"/>
        <v>20</v>
      </c>
      <c r="C34" s="52" t="s">
        <v>44</v>
      </c>
      <c r="D34" s="53" t="s">
        <v>45</v>
      </c>
      <c r="E34" s="58">
        <v>1</v>
      </c>
      <c r="F34" s="55">
        <f t="shared" si="3"/>
        <v>2871</v>
      </c>
      <c r="G34" s="58">
        <v>1</v>
      </c>
      <c r="H34" s="55">
        <f t="shared" si="1"/>
        <v>9502.5</v>
      </c>
      <c r="I34" s="56">
        <f t="shared" si="2"/>
        <v>12373.5</v>
      </c>
      <c r="J34" s="57">
        <v>12374</v>
      </c>
    </row>
    <row r="35" spans="1:10" ht="12.75">
      <c r="A35" s="4"/>
      <c r="B35" s="51">
        <f t="shared" si="0"/>
        <v>21</v>
      </c>
      <c r="C35" s="52" t="s">
        <v>46</v>
      </c>
      <c r="D35" s="53" t="s">
        <v>47</v>
      </c>
      <c r="E35" s="58">
        <v>2</v>
      </c>
      <c r="F35" s="55">
        <f t="shared" si="3"/>
        <v>5742</v>
      </c>
      <c r="G35" s="58">
        <v>2</v>
      </c>
      <c r="H35" s="55">
        <f t="shared" si="1"/>
        <v>19005</v>
      </c>
      <c r="I35" s="56">
        <f t="shared" si="2"/>
        <v>24747</v>
      </c>
      <c r="J35" s="57">
        <v>24747</v>
      </c>
    </row>
    <row r="36" spans="1:10" ht="12.75">
      <c r="A36" s="4"/>
      <c r="B36" s="51">
        <f t="shared" si="0"/>
        <v>22</v>
      </c>
      <c r="C36" s="52" t="s">
        <v>48</v>
      </c>
      <c r="D36" s="53" t="s">
        <v>49</v>
      </c>
      <c r="E36" s="58">
        <v>1</v>
      </c>
      <c r="F36" s="55">
        <f t="shared" si="3"/>
        <v>2871</v>
      </c>
      <c r="G36" s="58">
        <v>1</v>
      </c>
      <c r="H36" s="55">
        <f t="shared" si="1"/>
        <v>9502.5</v>
      </c>
      <c r="I36" s="56">
        <f t="shared" si="2"/>
        <v>12373.5</v>
      </c>
      <c r="J36" s="57">
        <v>12374</v>
      </c>
    </row>
    <row r="37" spans="1:10" ht="12.75">
      <c r="A37" s="4"/>
      <c r="B37" s="51">
        <f t="shared" si="0"/>
        <v>23</v>
      </c>
      <c r="C37" s="52" t="s">
        <v>50</v>
      </c>
      <c r="D37" s="53" t="s">
        <v>19</v>
      </c>
      <c r="E37" s="58">
        <v>2</v>
      </c>
      <c r="F37" s="55">
        <f t="shared" si="3"/>
        <v>5742</v>
      </c>
      <c r="G37" s="58">
        <v>2</v>
      </c>
      <c r="H37" s="55">
        <f t="shared" si="1"/>
        <v>19005</v>
      </c>
      <c r="I37" s="56">
        <f t="shared" si="2"/>
        <v>24747</v>
      </c>
      <c r="J37" s="57">
        <v>24747</v>
      </c>
    </row>
    <row r="38" spans="1:10" ht="12.75">
      <c r="A38" s="4"/>
      <c r="B38" s="51">
        <f t="shared" si="0"/>
        <v>24</v>
      </c>
      <c r="C38" s="52" t="s">
        <v>51</v>
      </c>
      <c r="D38" s="53" t="s">
        <v>52</v>
      </c>
      <c r="E38" s="58">
        <v>1</v>
      </c>
      <c r="F38" s="55">
        <f t="shared" si="3"/>
        <v>2871</v>
      </c>
      <c r="G38" s="58">
        <v>1</v>
      </c>
      <c r="H38" s="55">
        <f t="shared" si="1"/>
        <v>9502.5</v>
      </c>
      <c r="I38" s="56">
        <f t="shared" si="2"/>
        <v>12373.5</v>
      </c>
      <c r="J38" s="57">
        <v>12374</v>
      </c>
    </row>
    <row r="39" spans="1:10" ht="25.5">
      <c r="A39" s="4"/>
      <c r="B39" s="51">
        <f t="shared" si="0"/>
        <v>25</v>
      </c>
      <c r="C39" s="59" t="s">
        <v>53</v>
      </c>
      <c r="D39" s="53" t="s">
        <v>54</v>
      </c>
      <c r="E39" s="58">
        <v>1</v>
      </c>
      <c r="F39" s="55">
        <f t="shared" si="3"/>
        <v>2871</v>
      </c>
      <c r="G39" s="58">
        <v>1</v>
      </c>
      <c r="H39" s="55">
        <f t="shared" si="1"/>
        <v>9502.5</v>
      </c>
      <c r="I39" s="56">
        <f t="shared" si="2"/>
        <v>12373.5</v>
      </c>
      <c r="J39" s="57">
        <v>12373</v>
      </c>
    </row>
    <row r="40" spans="1:10" ht="12.75">
      <c r="A40" s="4"/>
      <c r="B40" s="51">
        <f t="shared" si="0"/>
        <v>26</v>
      </c>
      <c r="C40" s="52" t="s">
        <v>55</v>
      </c>
      <c r="D40" s="53" t="s">
        <v>56</v>
      </c>
      <c r="E40" s="58">
        <v>1</v>
      </c>
      <c r="F40" s="55">
        <f t="shared" si="3"/>
        <v>2871</v>
      </c>
      <c r="G40" s="58">
        <v>1</v>
      </c>
      <c r="H40" s="55">
        <f t="shared" si="1"/>
        <v>9502.5</v>
      </c>
      <c r="I40" s="56">
        <f t="shared" si="2"/>
        <v>12373.5</v>
      </c>
      <c r="J40" s="57">
        <v>12374</v>
      </c>
    </row>
    <row r="41" spans="1:10" ht="12.75">
      <c r="A41" s="4"/>
      <c r="B41" s="51">
        <f t="shared" si="0"/>
        <v>27</v>
      </c>
      <c r="C41" s="59" t="s">
        <v>57</v>
      </c>
      <c r="D41" s="53" t="s">
        <v>58</v>
      </c>
      <c r="E41" s="58">
        <v>1</v>
      </c>
      <c r="F41" s="55">
        <f t="shared" si="3"/>
        <v>2871</v>
      </c>
      <c r="G41" s="58">
        <v>1</v>
      </c>
      <c r="H41" s="55">
        <f t="shared" si="1"/>
        <v>9502.5</v>
      </c>
      <c r="I41" s="56">
        <f t="shared" si="2"/>
        <v>12373.5</v>
      </c>
      <c r="J41" s="57">
        <v>12373</v>
      </c>
    </row>
    <row r="42" spans="1:10" ht="12.75">
      <c r="A42" s="4"/>
      <c r="B42" s="51">
        <f t="shared" si="0"/>
        <v>28</v>
      </c>
      <c r="C42" s="52" t="s">
        <v>59</v>
      </c>
      <c r="D42" s="53" t="s">
        <v>19</v>
      </c>
      <c r="E42" s="58">
        <v>2.25</v>
      </c>
      <c r="F42" s="55">
        <f t="shared" si="3"/>
        <v>6459.75</v>
      </c>
      <c r="G42" s="58">
        <v>2.25</v>
      </c>
      <c r="H42" s="55">
        <f t="shared" si="1"/>
        <v>21380.625</v>
      </c>
      <c r="I42" s="56">
        <f t="shared" si="2"/>
        <v>27840.375</v>
      </c>
      <c r="J42" s="57">
        <v>27840</v>
      </c>
    </row>
    <row r="43" spans="1:10" ht="25.5">
      <c r="A43" s="4"/>
      <c r="B43" s="51">
        <f t="shared" si="0"/>
        <v>29</v>
      </c>
      <c r="C43" s="59" t="s">
        <v>60</v>
      </c>
      <c r="D43" s="53" t="s">
        <v>61</v>
      </c>
      <c r="E43" s="58">
        <v>0.25</v>
      </c>
      <c r="F43" s="55">
        <f t="shared" si="3"/>
        <v>717.75</v>
      </c>
      <c r="G43" s="58">
        <v>0.25</v>
      </c>
      <c r="H43" s="55">
        <f t="shared" si="1"/>
        <v>2375.625</v>
      </c>
      <c r="I43" s="56">
        <f t="shared" si="2"/>
        <v>3093.375</v>
      </c>
      <c r="J43" s="57">
        <v>3093</v>
      </c>
    </row>
    <row r="44" spans="1:10" ht="12.75">
      <c r="A44" s="4"/>
      <c r="B44" s="51">
        <f t="shared" si="0"/>
        <v>30</v>
      </c>
      <c r="C44" s="52" t="s">
        <v>62</v>
      </c>
      <c r="D44" s="53" t="s">
        <v>56</v>
      </c>
      <c r="E44" s="58">
        <v>0.25</v>
      </c>
      <c r="F44" s="55">
        <f t="shared" si="3"/>
        <v>717.75</v>
      </c>
      <c r="G44" s="58">
        <v>0.25</v>
      </c>
      <c r="H44" s="55">
        <f t="shared" si="1"/>
        <v>2375.625</v>
      </c>
      <c r="I44" s="56">
        <f t="shared" si="2"/>
        <v>3093.375</v>
      </c>
      <c r="J44" s="57">
        <v>3093</v>
      </c>
    </row>
    <row r="45" spans="1:10" ht="12.75">
      <c r="A45" s="4"/>
      <c r="B45" s="51">
        <f t="shared" si="0"/>
        <v>31</v>
      </c>
      <c r="C45" s="52" t="s">
        <v>63</v>
      </c>
      <c r="D45" s="53" t="s">
        <v>64</v>
      </c>
      <c r="E45" s="54">
        <v>1</v>
      </c>
      <c r="F45" s="55">
        <f t="shared" si="3"/>
        <v>2871</v>
      </c>
      <c r="G45" s="54">
        <v>1</v>
      </c>
      <c r="H45" s="55">
        <f t="shared" si="1"/>
        <v>9502.5</v>
      </c>
      <c r="I45" s="56">
        <f t="shared" si="2"/>
        <v>12373.5</v>
      </c>
      <c r="J45" s="57">
        <v>12374</v>
      </c>
    </row>
    <row r="46" spans="1:10" ht="12.75">
      <c r="A46" s="4"/>
      <c r="B46" s="51">
        <f t="shared" si="0"/>
        <v>32</v>
      </c>
      <c r="C46" s="52" t="s">
        <v>65</v>
      </c>
      <c r="D46" s="53" t="s">
        <v>19</v>
      </c>
      <c r="E46" s="58">
        <v>0.5</v>
      </c>
      <c r="F46" s="55">
        <f t="shared" si="3"/>
        <v>1435.5</v>
      </c>
      <c r="G46" s="58">
        <v>0.5</v>
      </c>
      <c r="H46" s="55">
        <f t="shared" si="1"/>
        <v>4751.25</v>
      </c>
      <c r="I46" s="56">
        <f t="shared" si="2"/>
        <v>6186.75</v>
      </c>
      <c r="J46" s="57">
        <v>6187</v>
      </c>
    </row>
    <row r="47" spans="2:10" s="4" customFormat="1" ht="15" customHeight="1">
      <c r="B47" s="11"/>
      <c r="C47" s="12" t="s">
        <v>0</v>
      </c>
      <c r="D47" s="10" t="s">
        <v>1</v>
      </c>
      <c r="E47" s="60">
        <f ca="1">SUM(INDIRECT("E15:E"&amp;ROW(B15)+MAX($B:$B)-1))</f>
        <v>67</v>
      </c>
      <c r="F47" s="60">
        <f ca="1">SUM(INDIRECT("f15:f"&amp;ROW(B15)+MAX($B:$B)-1))</f>
        <v>192357</v>
      </c>
      <c r="G47" s="60">
        <f ca="1">SUM(INDIRECT("g15:g"&amp;ROW(B15)+MAX($B:$B)-1))</f>
        <v>67</v>
      </c>
      <c r="H47" s="60">
        <f ca="1">SUM(INDIRECT("h15:h"&amp;ROW(B15)+MAX($B:$B)-1))</f>
        <v>636667.5</v>
      </c>
      <c r="I47" s="60">
        <f ca="1">SUM(INDIRECT("i15:i"&amp;ROW(B15)+MAX($B:$B)-1))</f>
        <v>829024.5</v>
      </c>
      <c r="J47" s="61">
        <f ca="1">SUM(INDIRECT("j15:j"&amp;ROW(B15)+MAX($B:$B)-1))</f>
        <v>829025</v>
      </c>
    </row>
  </sheetData>
  <sheetProtection/>
  <mergeCells count="11">
    <mergeCell ref="J11:J12"/>
    <mergeCell ref="B3:C3"/>
    <mergeCell ref="B5:C5"/>
    <mergeCell ref="A7:J7"/>
    <mergeCell ref="A8:J8"/>
    <mergeCell ref="B10:B13"/>
    <mergeCell ref="C10:C13"/>
    <mergeCell ref="E10:F10"/>
    <mergeCell ref="G10:H10"/>
    <mergeCell ref="E11:E12"/>
    <mergeCell ref="G11:G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user227</cp:lastModifiedBy>
  <cp:lastPrinted>2021-01-27T07:07:29Z</cp:lastPrinted>
  <dcterms:created xsi:type="dcterms:W3CDTF">2007-01-22T09:13:57Z</dcterms:created>
  <dcterms:modified xsi:type="dcterms:W3CDTF">2022-03-31T06:05:42Z</dcterms:modified>
  <cp:category/>
  <cp:version/>
  <cp:contentType/>
  <cp:contentStatus/>
</cp:coreProperties>
</file>